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roda_uj\Honlap_uj\Tantervek\Uj_honlapra\SZIE-GTK2019\"/>
    </mc:Choice>
  </mc:AlternateContent>
  <xr:revisionPtr revIDLastSave="0" documentId="13_ncr:1_{9B8B9582-ACA2-4B49-9508-C0911142FE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TGAMEN A" sheetId="1" r:id="rId1"/>
  </sheets>
  <definedNames>
    <definedName name="_xlnm.Print_Titles" localSheetId="0">'GTGAMEN A'!$1:$5</definedName>
    <definedName name="_xlnm.Print_Area" localSheetId="0">'GTGAMEN A'!$B$1:$O$112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2" i="1" l="1"/>
  <c r="K102" i="1" l="1"/>
  <c r="I102" i="1" l="1"/>
  <c r="H102" i="1"/>
  <c r="J101" i="1"/>
  <c r="J99" i="1"/>
  <c r="J98" i="1"/>
  <c r="J102" i="1" s="1"/>
  <c r="K97" i="1"/>
  <c r="I97" i="1"/>
  <c r="H97" i="1"/>
  <c r="J95" i="1"/>
  <c r="J94" i="1"/>
  <c r="J93" i="1"/>
  <c r="K87" i="1"/>
  <c r="I87" i="1"/>
  <c r="H87" i="1"/>
  <c r="J86" i="1"/>
  <c r="J85" i="1"/>
  <c r="J84" i="1"/>
  <c r="J83" i="1"/>
  <c r="I82" i="1"/>
  <c r="H82" i="1"/>
  <c r="J80" i="1"/>
  <c r="J79" i="1"/>
  <c r="J78" i="1"/>
  <c r="J82" i="1" s="1"/>
  <c r="K72" i="1"/>
  <c r="I72" i="1"/>
  <c r="H72" i="1"/>
  <c r="J70" i="1"/>
  <c r="J69" i="1"/>
  <c r="J68" i="1"/>
  <c r="K67" i="1"/>
  <c r="I67" i="1"/>
  <c r="A67" i="1" s="1"/>
  <c r="H67" i="1"/>
  <c r="J66" i="1"/>
  <c r="J65" i="1"/>
  <c r="J64" i="1"/>
  <c r="J63" i="1"/>
  <c r="K57" i="1"/>
  <c r="J57" i="1"/>
  <c r="I57" i="1"/>
  <c r="H57" i="1"/>
  <c r="K55" i="1"/>
  <c r="I55" i="1"/>
  <c r="H55" i="1"/>
  <c r="J54" i="1"/>
  <c r="J52" i="1"/>
  <c r="J51" i="1"/>
  <c r="K50" i="1"/>
  <c r="I50" i="1"/>
  <c r="H50" i="1"/>
  <c r="J49" i="1"/>
  <c r="J47" i="1"/>
  <c r="J46" i="1"/>
  <c r="K45" i="1"/>
  <c r="I45" i="1"/>
  <c r="H45" i="1"/>
  <c r="A45" i="1" s="1"/>
  <c r="J44" i="1"/>
  <c r="J43" i="1"/>
  <c r="J42" i="1"/>
  <c r="J41" i="1"/>
  <c r="J40" i="1"/>
  <c r="J39" i="1"/>
  <c r="J38" i="1"/>
  <c r="K37" i="1"/>
  <c r="I37" i="1"/>
  <c r="H37" i="1"/>
  <c r="J36" i="1"/>
  <c r="J35" i="1"/>
  <c r="J34" i="1"/>
  <c r="J33" i="1"/>
  <c r="J32" i="1"/>
  <c r="J31" i="1"/>
  <c r="J30" i="1"/>
  <c r="J29" i="1"/>
  <c r="K28" i="1"/>
  <c r="I28" i="1"/>
  <c r="A28" i="1" s="1"/>
  <c r="H28" i="1"/>
  <c r="J27" i="1"/>
  <c r="J26" i="1"/>
  <c r="J25" i="1"/>
  <c r="J24" i="1"/>
  <c r="J23" i="1"/>
  <c r="J22" i="1"/>
  <c r="J21" i="1"/>
  <c r="J20" i="1"/>
  <c r="J19" i="1"/>
  <c r="K18" i="1"/>
  <c r="I18" i="1"/>
  <c r="H18" i="1"/>
  <c r="J17" i="1"/>
  <c r="J16" i="1"/>
  <c r="J15" i="1"/>
  <c r="J14" i="1"/>
  <c r="J13" i="1"/>
  <c r="J12" i="1"/>
  <c r="J11" i="1"/>
  <c r="J10" i="1"/>
  <c r="A18" i="1" l="1"/>
  <c r="A97" i="1"/>
  <c r="A87" i="1"/>
  <c r="J97" i="1"/>
  <c r="A72" i="1"/>
  <c r="J37" i="1"/>
  <c r="J50" i="1"/>
  <c r="J67" i="1"/>
  <c r="A82" i="1"/>
  <c r="K103" i="1"/>
  <c r="J45" i="1"/>
  <c r="A102" i="1"/>
  <c r="J18" i="1"/>
  <c r="J28" i="1"/>
  <c r="A37" i="1"/>
  <c r="J55" i="1"/>
  <c r="J72" i="1"/>
  <c r="J87" i="1"/>
  <c r="K88" i="1"/>
  <c r="K73" i="1"/>
</calcChain>
</file>

<file path=xl/sharedStrings.xml><?xml version="1.0" encoding="utf-8"?>
<sst xmlns="http://schemas.openxmlformats.org/spreadsheetml/2006/main" count="545" uniqueCount="253">
  <si>
    <t>Szent István Egyetem</t>
  </si>
  <si>
    <t>Gazdaság- és Társadalomtudományi Kar</t>
  </si>
  <si>
    <t>Szakfelelős: Dr. Illés Bálint Csaba</t>
  </si>
  <si>
    <t>Gazdálkodási és menedzsment alapképzési szak mintatanterve</t>
  </si>
  <si>
    <t>Nappali</t>
  </si>
  <si>
    <t>Levelező</t>
  </si>
  <si>
    <t>Heti</t>
  </si>
  <si>
    <t>Féléves</t>
  </si>
  <si>
    <t>Képzéskód</t>
  </si>
  <si>
    <t>Szemeszter</t>
  </si>
  <si>
    <t>Tárgykód Nappali</t>
  </si>
  <si>
    <t>Tárgykód Levelező</t>
  </si>
  <si>
    <t>Tárgynév</t>
  </si>
  <si>
    <t>Tárgyfelelős</t>
  </si>
  <si>
    <t>Előadás</t>
  </si>
  <si>
    <t>Gyakorlat</t>
  </si>
  <si>
    <t>Kredit</t>
  </si>
  <si>
    <t>Követel-mény</t>
  </si>
  <si>
    <t>Felvétel típusa</t>
  </si>
  <si>
    <t>Előkövetelmény</t>
  </si>
  <si>
    <t>Megjegyzés</t>
  </si>
  <si>
    <t>GTGAMENAN</t>
  </si>
  <si>
    <t>GTK1004BAN</t>
  </si>
  <si>
    <t>GTK1004BAL</t>
  </si>
  <si>
    <t>Európai uniós alapismeretek</t>
  </si>
  <si>
    <t>V</t>
  </si>
  <si>
    <t>A</t>
  </si>
  <si>
    <t>GTK1007BAN</t>
  </si>
  <si>
    <t>GTK1007BAL</t>
  </si>
  <si>
    <t>Gazdasági matematika I.</t>
  </si>
  <si>
    <t>Dr. Szelényi László</t>
  </si>
  <si>
    <t>G</t>
  </si>
  <si>
    <t>GTK1009BAN</t>
  </si>
  <si>
    <t>GTK1009BAL</t>
  </si>
  <si>
    <t>Gazdaságpszichológia</t>
  </si>
  <si>
    <t>GTK1011BAN</t>
  </si>
  <si>
    <t>GTK1011BAL</t>
  </si>
  <si>
    <t>Informatika és adatbáziskezelés alapjai</t>
  </si>
  <si>
    <t>Dr. Szalay Zsigmond Gábor</t>
  </si>
  <si>
    <t>GTK1012BAN</t>
  </si>
  <si>
    <t>GTK1012BAL</t>
  </si>
  <si>
    <t>Környezetgazdaságtan alapjai</t>
  </si>
  <si>
    <t>Dr. Fogarassy Csaba</t>
  </si>
  <si>
    <t>GTK1015BAN</t>
  </si>
  <si>
    <t>GTK1015BAL</t>
  </si>
  <si>
    <t>Mikroökonómia</t>
  </si>
  <si>
    <t>Dr. Farkasné Dr. Fekete Mária</t>
  </si>
  <si>
    <t>GTK1005BAN</t>
  </si>
  <si>
    <t>GTK1005BAL</t>
  </si>
  <si>
    <t>Filozófia</t>
  </si>
  <si>
    <t>Dr. Tóth Tamás (F)</t>
  </si>
  <si>
    <t>B</t>
  </si>
  <si>
    <t>Kötelezően választott 1 lehet</t>
  </si>
  <si>
    <t>GTK1010BAN</t>
  </si>
  <si>
    <t>GTK1010BAL</t>
  </si>
  <si>
    <t>Gazdaságtörténet</t>
  </si>
  <si>
    <t>Naárné Dr. Tóth Zsuzsanna Éva</t>
  </si>
  <si>
    <t>GTK2025BAN</t>
  </si>
  <si>
    <t>GTK2025BAL</t>
  </si>
  <si>
    <t>Gazdasági matematika II.</t>
  </si>
  <si>
    <t>GTK2028BAN</t>
  </si>
  <si>
    <t>GTK2028BAL</t>
  </si>
  <si>
    <t>Makroökonómia</t>
  </si>
  <si>
    <t>GTK2029BAN</t>
  </si>
  <si>
    <t>GTK2029BAL</t>
  </si>
  <si>
    <t>Marketing</t>
  </si>
  <si>
    <t>Dr. Papp János</t>
  </si>
  <si>
    <t>GTK2030BAN</t>
  </si>
  <si>
    <t>GTK2030BAL</t>
  </si>
  <si>
    <t>Pénzügytan</t>
  </si>
  <si>
    <t>Dr. Pataki László</t>
  </si>
  <si>
    <t>GTK2031BAN</t>
  </si>
  <si>
    <t>GTK2031BAL</t>
  </si>
  <si>
    <t>Statisztika I.</t>
  </si>
  <si>
    <t>Tóthné Dr. Lőkös Klára</t>
  </si>
  <si>
    <t>GTK2036BAN</t>
  </si>
  <si>
    <t>GTK2036BAL</t>
  </si>
  <si>
    <t>Vállalatgazdaságtan</t>
  </si>
  <si>
    <t>Dr. Illés Bálint Csaba</t>
  </si>
  <si>
    <t>GTK2024BAN</t>
  </si>
  <si>
    <t>GTK2024BAL</t>
  </si>
  <si>
    <t>Gazdaság- és szervezetszociológia</t>
  </si>
  <si>
    <t>GTK2026BAN</t>
  </si>
  <si>
    <t>GTK2026BAL</t>
  </si>
  <si>
    <t>Gazdaságpolitika</t>
  </si>
  <si>
    <t>Dr. Villányi Judit</t>
  </si>
  <si>
    <t>GTK2035BAN</t>
  </si>
  <si>
    <t>GTK2035BAL</t>
  </si>
  <si>
    <t>Üzleti kommunikáció</t>
  </si>
  <si>
    <t>Dr. Rudnák Ildikó</t>
  </si>
  <si>
    <t>GTK1002BAN</t>
  </si>
  <si>
    <t>GTK1002BAL</t>
  </si>
  <si>
    <t>Általános és gazdasági jogi ismeretek</t>
  </si>
  <si>
    <t>Dr. Szira Zoltán</t>
  </si>
  <si>
    <t>GTK1044BAN</t>
  </si>
  <si>
    <t>GTK1044BAL</t>
  </si>
  <si>
    <t>Nemzetközi gazdaságtan</t>
  </si>
  <si>
    <t>Dr. Constantinovits Milán</t>
  </si>
  <si>
    <t>GTK1050BAN</t>
  </si>
  <si>
    <t>GTK1050BAL</t>
  </si>
  <si>
    <t>Statisztika II.</t>
  </si>
  <si>
    <t>GTK1054BAN</t>
  </si>
  <si>
    <t>GTK1054BAL</t>
  </si>
  <si>
    <t>Számvitel alapjai</t>
  </si>
  <si>
    <t>Vajna Istvánné Dr. Tangl Anita</t>
  </si>
  <si>
    <t>GTK1058BAN</t>
  </si>
  <si>
    <t>GTK1058BAL</t>
  </si>
  <si>
    <t>Vezetés és szervezés alapjai</t>
  </si>
  <si>
    <t>Dr. Gyenge Balázs (V)</t>
  </si>
  <si>
    <t>GTK1048BAN</t>
  </si>
  <si>
    <t>GTK1048BAL</t>
  </si>
  <si>
    <t>Regionális gazdaságtan</t>
  </si>
  <si>
    <t>Dr. Káposzta József</t>
  </si>
  <si>
    <t>GTK1056BAN</t>
  </si>
  <si>
    <t>GTK1056BAL</t>
  </si>
  <si>
    <t>Üzleti nyelv</t>
  </si>
  <si>
    <t>Tóth Ildikó</t>
  </si>
  <si>
    <t>Szabadon választható tantárgy 1.</t>
  </si>
  <si>
    <t>C</t>
  </si>
  <si>
    <t xml:space="preserve">Szakfelelős javaslata: </t>
  </si>
  <si>
    <t>GTK2062BAN</t>
  </si>
  <si>
    <t>GTK2062BAL</t>
  </si>
  <si>
    <t>Emberi erőforrás menedzsment</t>
  </si>
  <si>
    <t xml:space="preserve">Gősi Imréné Dr. </t>
  </si>
  <si>
    <t>GTK2066BAN</t>
  </si>
  <si>
    <t>GTK2066BAL</t>
  </si>
  <si>
    <t>Kis- és középvállalkozások menedzsmentje</t>
  </si>
  <si>
    <t>Törőné Dr. Dunay Anna</t>
  </si>
  <si>
    <t>GTK2069BAN</t>
  </si>
  <si>
    <t>GTK2069BAL</t>
  </si>
  <si>
    <t>Logisztika</t>
  </si>
  <si>
    <t>Dr. Fodor Zita Júlia</t>
  </si>
  <si>
    <t>GTK2071BAN</t>
  </si>
  <si>
    <t>GTK2071BAL</t>
  </si>
  <si>
    <t>Marketingmenedzsment alapjai</t>
  </si>
  <si>
    <t>Termelés- és szolgáltatásmenedzsment</t>
  </si>
  <si>
    <t>GTK2090BAN</t>
  </si>
  <si>
    <t>GTK2090BAL</t>
  </si>
  <si>
    <t>Vállalati információs rendszerek</t>
  </si>
  <si>
    <t>Dr. Kovács Árpád Endre</t>
  </si>
  <si>
    <t>GTK2091BAN</t>
  </si>
  <si>
    <t>GTK2091BAL</t>
  </si>
  <si>
    <t>Vállalati pénzügyek</t>
  </si>
  <si>
    <t>Dr. Bárczi Judit</t>
  </si>
  <si>
    <t>GTK1051BAN</t>
  </si>
  <si>
    <t>GTK1051BAL</t>
  </si>
  <si>
    <t>Stratégiai tervezés és menedzsment</t>
  </si>
  <si>
    <t>Dr. Horváth Zoltán</t>
  </si>
  <si>
    <t>GTK1103BAN</t>
  </si>
  <si>
    <t>GTK1103BAL</t>
  </si>
  <si>
    <t>Számviteli elemzés</t>
  </si>
  <si>
    <t>Dr. Tóth Márk</t>
  </si>
  <si>
    <t>Szabadon választható tantárgy 2.</t>
  </si>
  <si>
    <t>Szakfelelős javaslata:</t>
  </si>
  <si>
    <t>GTK2142BAN</t>
  </si>
  <si>
    <t>GTK2142BAL</t>
  </si>
  <si>
    <t>Controlling</t>
  </si>
  <si>
    <t>Dr. Zéman Zoltán</t>
  </si>
  <si>
    <t>GTK2179BAN</t>
  </si>
  <si>
    <t>GTK2179BAL</t>
  </si>
  <si>
    <t>Üzleti tervezés</t>
  </si>
  <si>
    <t>Szabadon választható tantárgy 3.</t>
  </si>
  <si>
    <t>Szakmai gyakorlat</t>
  </si>
  <si>
    <t>Dr. Illés B. Csaba</t>
  </si>
  <si>
    <r>
      <t>A</t>
    </r>
    <r>
      <rPr>
        <vertAlign val="subscript"/>
        <sz val="8"/>
        <rFont val="Arial"/>
        <family val="2"/>
        <charset val="238"/>
      </rPr>
      <t>min</t>
    </r>
  </si>
  <si>
    <t>Ellátási lánc menedzsment specializáció</t>
  </si>
  <si>
    <t>Szakirányfelelős:  Dr. Fodor Zita Júlia</t>
  </si>
  <si>
    <t>Sz</t>
  </si>
  <si>
    <t>Tárgykód</t>
  </si>
  <si>
    <t>E</t>
  </si>
  <si>
    <t>Gy</t>
  </si>
  <si>
    <t>Kr</t>
  </si>
  <si>
    <t>K</t>
  </si>
  <si>
    <t>F.típ.</t>
  </si>
  <si>
    <t>GTK1101BAN</t>
  </si>
  <si>
    <t>GTK1101BAL</t>
  </si>
  <si>
    <t>Készletgazdálkodás</t>
  </si>
  <si>
    <t>GTK1096BAN</t>
  </si>
  <si>
    <t>GTK1096BAL</t>
  </si>
  <si>
    <t>Marketinglogisztika</t>
  </si>
  <si>
    <t>Dr. Komáromi Nándor</t>
  </si>
  <si>
    <t>GTK1094BAN</t>
  </si>
  <si>
    <t>GTK1094BAL</t>
  </si>
  <si>
    <t>E-business</t>
  </si>
  <si>
    <t>GTK1098BAN</t>
  </si>
  <si>
    <t>GTK1098BAL</t>
  </si>
  <si>
    <t>Projektmenedzsment</t>
  </si>
  <si>
    <t>GTK2144BAN</t>
  </si>
  <si>
    <t>GTK2144BAL</t>
  </si>
  <si>
    <t>Hulladékgazdálkodás</t>
  </si>
  <si>
    <t>Dr. Aleksza László</t>
  </si>
  <si>
    <t>GTK2145BAN</t>
  </si>
  <si>
    <t>GTK2145BAL</t>
  </si>
  <si>
    <t>Szállítmányozás</t>
  </si>
  <si>
    <t>Dr. Lajos Attila</t>
  </si>
  <si>
    <t>GTK2141BAN</t>
  </si>
  <si>
    <t>GTK2141BAL</t>
  </si>
  <si>
    <t>Biztosítási ismeretek</t>
  </si>
  <si>
    <t>Dr. Markó Olga</t>
  </si>
  <si>
    <t>GTK2143BAN</t>
  </si>
  <si>
    <t>GTK2143BAL</t>
  </si>
  <si>
    <t>Csomagolás</t>
  </si>
  <si>
    <t>Dr. Biacs Péter</t>
  </si>
  <si>
    <t>Üzletviteli menedzser specializáció</t>
  </si>
  <si>
    <t>Szakirányfelelős:  Dr. Illés Bálint Csaba</t>
  </si>
  <si>
    <t>GTK1097BAN</t>
  </si>
  <si>
    <t>GTK1097BAL</t>
  </si>
  <si>
    <t>Minőségmenedzsment alapjai</t>
  </si>
  <si>
    <t>Miskolcziné Dr. Mikáczó Andrea</t>
  </si>
  <si>
    <t>GTK1095BAN</t>
  </si>
  <si>
    <t>GTK1095BAL</t>
  </si>
  <si>
    <t>Kisvállalkozások finanszírozási specialitásai</t>
  </si>
  <si>
    <t>GTK2093BAN</t>
  </si>
  <si>
    <t>GTK2093BAL</t>
  </si>
  <si>
    <t>Változás- és válságmenedzsment</t>
  </si>
  <si>
    <t>GTK2146BAN</t>
  </si>
  <si>
    <t>GTK2146BAL</t>
  </si>
  <si>
    <t>Vállalati adózás</t>
  </si>
  <si>
    <t>Dr. Vörös Gyula</t>
  </si>
  <si>
    <t>GTK2092BAN</t>
  </si>
  <si>
    <t>GTK2092BAL</t>
  </si>
  <si>
    <t>Vállalati pénzügyi döntések alapjai</t>
  </si>
  <si>
    <t>Vállalati pénzügy specializáció</t>
  </si>
  <si>
    <t>Szakirányfelelős:  Vajna Istvánné Dr. Tangl Anita</t>
  </si>
  <si>
    <t>GTK1122BAN</t>
  </si>
  <si>
    <t>GTK1122BAL</t>
  </si>
  <si>
    <t>Pénzügymenedzsment alapjai</t>
  </si>
  <si>
    <t>GTK1123BAN</t>
  </si>
  <si>
    <t>GTK1123BAL</t>
  </si>
  <si>
    <t>Számvitelszervezés</t>
  </si>
  <si>
    <t>GTK2077BAN</t>
  </si>
  <si>
    <t>GTK2077BAL</t>
  </si>
  <si>
    <t>Pénzügyi számvitel</t>
  </si>
  <si>
    <t>GTK2164BAN</t>
  </si>
  <si>
    <t>GTK2164BAL</t>
  </si>
  <si>
    <t>Ellenőrzési alapok</t>
  </si>
  <si>
    <t>Vizsga formája:</t>
  </si>
  <si>
    <t>Tárgyfelvétel típusa:</t>
  </si>
  <si>
    <t>V = Vizsga</t>
  </si>
  <si>
    <t xml:space="preserve">A = Kötelező </t>
  </si>
  <si>
    <t>G = Gyakorlati jegy</t>
  </si>
  <si>
    <t xml:space="preserve">B = Kötelezően választott </t>
  </si>
  <si>
    <t>Ai = Aláírás</t>
  </si>
  <si>
    <t xml:space="preserve">C = Szabadon választható </t>
  </si>
  <si>
    <r>
      <t>A</t>
    </r>
    <r>
      <rPr>
        <vertAlign val="subscript"/>
        <sz val="8"/>
        <rFont val="Arial"/>
        <family val="2"/>
        <charset val="238"/>
      </rPr>
      <t>min</t>
    </r>
    <r>
      <rPr>
        <sz val="8"/>
        <rFont val="Arial"/>
        <family val="2"/>
        <charset val="238"/>
      </rPr>
      <t xml:space="preserve"> = Minősített aláírás</t>
    </r>
  </si>
  <si>
    <t>Érvényes 2019. szeptemberétől</t>
  </si>
  <si>
    <t>Szakdolgozat-készítés I.</t>
  </si>
  <si>
    <t>Szakdolgozat-készítés II.</t>
  </si>
  <si>
    <t>Dr. Mihály Nikolett</t>
  </si>
  <si>
    <t>Dr. Molnár Márk</t>
  </si>
  <si>
    <t>Dr. Farkas Tibor</t>
  </si>
  <si>
    <t>Dr. Belovecz Mária</t>
  </si>
  <si>
    <t>Dr. Fehér István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</si>
</sst>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Calibri"/>
      <family val="2"/>
      <charset val="238"/>
    </font>
    <font>
      <strike/>
      <sz val="8"/>
      <name val="Arial"/>
      <family val="2"/>
      <charset val="238"/>
    </font>
    <font>
      <sz val="8"/>
      <color indexed="8"/>
      <name val="Arial"/>
      <family val="2"/>
      <charset val="238"/>
    </font>
    <font>
      <vertAlign val="subscript"/>
      <sz val="8"/>
      <name val="Arial"/>
      <family val="2"/>
      <charset val="238"/>
    </font>
    <font>
      <b/>
      <sz val="11"/>
      <name val="Calibri"/>
      <family val="2"/>
      <charset val="238"/>
    </font>
    <font>
      <b/>
      <sz val="9"/>
      <name val="Arial"/>
      <family val="2"/>
      <charset val="238"/>
    </font>
    <font>
      <sz val="8"/>
      <name val="Times New Roman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9"/>
      </patternFill>
    </fill>
    <fill>
      <patternFill patternType="solid">
        <fgColor indexed="8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1" fillId="0" borderId="0" xfId="0" applyFont="1"/>
    <xf numFmtId="0" fontId="1" fillId="0" borderId="0" xfId="0" applyFont="1" applyBorder="1"/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9" fontId="3" fillId="0" borderId="1" xfId="1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3" fillId="8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7" fillId="9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6" fillId="0" borderId="0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NumberFormat="1" applyFont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3" fillId="10" borderId="1" xfId="0" applyFont="1" applyFill="1" applyBorder="1" applyAlignment="1">
      <alignment vertical="center" wrapText="1"/>
    </xf>
    <xf numFmtId="0" fontId="3" fillId="11" borderId="1" xfId="0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</cellXfs>
  <cellStyles count="2">
    <cellStyle name="Normál" xfId="0" builtinId="0"/>
    <cellStyle name="Százalék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533400</xdr:colOff>
      <xdr:row>2</xdr:row>
      <xdr:rowOff>180975</xdr:rowOff>
    </xdr:to>
    <xdr:pic>
      <xdr:nvPicPr>
        <xdr:cNvPr id="2" name="Picture 4" descr="mkk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0"/>
          <a:ext cx="5334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Q113"/>
  <sheetViews>
    <sheetView tabSelected="1" topLeftCell="C1" zoomScaleNormal="100" zoomScaleSheetLayoutView="70" workbookViewId="0">
      <pane ySplit="9" topLeftCell="A10" activePane="bottomLeft" state="frozen"/>
      <selection activeCell="F78" sqref="F78"/>
      <selection pane="bottomLeft" activeCell="K98" sqref="K98"/>
    </sheetView>
  </sheetViews>
  <sheetFormatPr defaultColWidth="9.109375" defaultRowHeight="14.4" x14ac:dyDescent="0.3"/>
  <cols>
    <col min="1" max="1" width="6.6640625" style="1" customWidth="1"/>
    <col min="2" max="2" width="12.6640625" style="5" customWidth="1"/>
    <col min="3" max="3" width="12.6640625" style="65" customWidth="1"/>
    <col min="4" max="5" width="14.6640625" style="5" customWidth="1"/>
    <col min="6" max="6" width="38.6640625" style="66" customWidth="1"/>
    <col min="7" max="7" width="30.6640625" style="5" customWidth="1"/>
    <col min="8" max="10" width="8.6640625" style="80" customWidth="1"/>
    <col min="11" max="11" width="8.6640625" style="67" customWidth="1"/>
    <col min="12" max="13" width="8.6640625" style="65" customWidth="1"/>
    <col min="14" max="14" width="38.6640625" style="5" customWidth="1"/>
    <col min="15" max="15" width="38.6640625" style="9" customWidth="1"/>
    <col min="16" max="17" width="10.44140625" style="9" bestFit="1" customWidth="1"/>
    <col min="18" max="16384" width="9.109375" style="9"/>
  </cols>
  <sheetData>
    <row r="1" spans="1:17" ht="15" customHeight="1" x14ac:dyDescent="0.3">
      <c r="B1" s="2"/>
      <c r="C1" s="3" t="s">
        <v>0</v>
      </c>
      <c r="D1" s="2"/>
      <c r="E1" s="2"/>
      <c r="F1" s="4"/>
      <c r="H1" s="6"/>
      <c r="I1" s="6"/>
      <c r="J1" s="6"/>
      <c r="K1" s="7"/>
      <c r="L1" s="4"/>
      <c r="M1" s="4"/>
      <c r="N1" s="8"/>
      <c r="P1" s="10"/>
    </row>
    <row r="2" spans="1:17" ht="15" customHeight="1" x14ac:dyDescent="0.3">
      <c r="B2" s="2"/>
      <c r="C2" s="3" t="s">
        <v>1</v>
      </c>
      <c r="D2" s="2"/>
      <c r="E2" s="2"/>
      <c r="F2" s="4"/>
      <c r="G2" s="11"/>
      <c r="H2" s="6"/>
      <c r="I2" s="6"/>
      <c r="J2" s="6"/>
      <c r="K2" s="7"/>
      <c r="L2" s="4"/>
      <c r="M2" s="4"/>
      <c r="P2" s="10"/>
    </row>
    <row r="3" spans="1:17" ht="15" customHeight="1" x14ac:dyDescent="0.3">
      <c r="B3" s="2"/>
      <c r="C3" s="3" t="s">
        <v>2</v>
      </c>
      <c r="D3" s="2"/>
      <c r="E3" s="2"/>
      <c r="F3" s="4"/>
      <c r="G3" s="11"/>
      <c r="H3" s="6"/>
      <c r="I3" s="6"/>
      <c r="J3" s="6"/>
      <c r="K3" s="7"/>
      <c r="L3" s="4"/>
      <c r="M3" s="4"/>
      <c r="P3" s="10"/>
    </row>
    <row r="4" spans="1:17" ht="15" customHeight="1" x14ac:dyDescent="0.3">
      <c r="B4" s="2"/>
      <c r="C4" s="4"/>
      <c r="D4" s="2"/>
      <c r="E4" s="2"/>
      <c r="F4" s="4"/>
      <c r="G4" s="11"/>
      <c r="H4" s="6"/>
      <c r="I4" s="6"/>
      <c r="J4" s="6"/>
      <c r="K4" s="7"/>
      <c r="L4" s="4"/>
      <c r="M4" s="4"/>
      <c r="P4" s="10"/>
    </row>
    <row r="5" spans="1:17" ht="15" customHeight="1" x14ac:dyDescent="0.3">
      <c r="B5" s="12" t="s">
        <v>3</v>
      </c>
      <c r="C5" s="13"/>
      <c r="D5" s="13"/>
      <c r="E5" s="13"/>
      <c r="F5" s="13"/>
      <c r="G5" s="13"/>
      <c r="H5" s="7"/>
      <c r="I5" s="7"/>
      <c r="J5" s="7"/>
      <c r="K5" s="7"/>
      <c r="L5" s="13"/>
      <c r="M5" s="13"/>
      <c r="N5" s="14"/>
      <c r="O5" s="15" t="s">
        <v>245</v>
      </c>
      <c r="P5" s="10"/>
    </row>
    <row r="6" spans="1:17" ht="15" customHeight="1" x14ac:dyDescent="0.3">
      <c r="B6" s="12"/>
      <c r="C6" s="13"/>
      <c r="D6" s="13"/>
      <c r="E6" s="13"/>
      <c r="F6" s="13"/>
      <c r="G6" s="13"/>
      <c r="H6" s="7"/>
      <c r="I6" s="7"/>
      <c r="J6" s="7"/>
      <c r="K6" s="7"/>
      <c r="L6" s="13"/>
      <c r="M6" s="13"/>
      <c r="N6" s="14"/>
      <c r="O6" s="16"/>
      <c r="P6" s="10"/>
    </row>
    <row r="7" spans="1:17" s="24" customFormat="1" ht="15" customHeight="1" x14ac:dyDescent="0.3">
      <c r="A7" s="17"/>
      <c r="B7" s="18"/>
      <c r="C7" s="19"/>
      <c r="D7" s="20"/>
      <c r="E7" s="20"/>
      <c r="F7" s="20"/>
      <c r="G7" s="20"/>
      <c r="H7" s="92" t="s">
        <v>4</v>
      </c>
      <c r="I7" s="92"/>
      <c r="J7" s="21" t="s">
        <v>5</v>
      </c>
      <c r="K7" s="22"/>
      <c r="L7" s="19"/>
      <c r="M7" s="19"/>
      <c r="N7" s="23"/>
      <c r="P7" s="10"/>
    </row>
    <row r="8" spans="1:17" s="27" customFormat="1" ht="15" customHeight="1" x14ac:dyDescent="0.3">
      <c r="A8" s="17"/>
      <c r="B8" s="25"/>
      <c r="C8" s="19"/>
      <c r="D8" s="20"/>
      <c r="E8" s="20"/>
      <c r="F8" s="20"/>
      <c r="G8" s="20"/>
      <c r="H8" s="91" t="s">
        <v>6</v>
      </c>
      <c r="I8" s="91"/>
      <c r="J8" s="22" t="s">
        <v>7</v>
      </c>
      <c r="K8" s="22"/>
      <c r="L8" s="19"/>
      <c r="M8" s="19"/>
      <c r="N8" s="23"/>
      <c r="O8" s="26"/>
      <c r="P8" s="10"/>
    </row>
    <row r="9" spans="1:17" s="32" customFormat="1" ht="20.399999999999999" x14ac:dyDescent="0.3">
      <c r="A9" s="28"/>
      <c r="B9" s="29" t="s">
        <v>8</v>
      </c>
      <c r="C9" s="29" t="s">
        <v>9</v>
      </c>
      <c r="D9" s="29" t="s">
        <v>10</v>
      </c>
      <c r="E9" s="29" t="s">
        <v>11</v>
      </c>
      <c r="F9" s="29" t="s">
        <v>12</v>
      </c>
      <c r="G9" s="29" t="s">
        <v>13</v>
      </c>
      <c r="H9" s="30" t="s">
        <v>14</v>
      </c>
      <c r="I9" s="30" t="s">
        <v>15</v>
      </c>
      <c r="J9" s="30" t="s">
        <v>14</v>
      </c>
      <c r="K9" s="30" t="s">
        <v>16</v>
      </c>
      <c r="L9" s="29" t="s">
        <v>17</v>
      </c>
      <c r="M9" s="29" t="s">
        <v>18</v>
      </c>
      <c r="N9" s="31" t="s">
        <v>19</v>
      </c>
      <c r="O9" s="29" t="s">
        <v>20</v>
      </c>
    </row>
    <row r="10" spans="1:17" s="37" customFormat="1" ht="15" customHeight="1" x14ac:dyDescent="0.3">
      <c r="A10" s="33">
        <v>1</v>
      </c>
      <c r="B10" s="34" t="s">
        <v>21</v>
      </c>
      <c r="C10" s="35">
        <v>1</v>
      </c>
      <c r="D10" s="34" t="s">
        <v>22</v>
      </c>
      <c r="E10" s="34" t="s">
        <v>23</v>
      </c>
      <c r="F10" s="34" t="s">
        <v>24</v>
      </c>
      <c r="G10" s="34" t="s">
        <v>252</v>
      </c>
      <c r="H10" s="36">
        <v>2</v>
      </c>
      <c r="I10" s="36">
        <v>0</v>
      </c>
      <c r="J10" s="36">
        <f t="shared" ref="J10:J17" si="0">K10*3</f>
        <v>12</v>
      </c>
      <c r="K10" s="36">
        <v>4</v>
      </c>
      <c r="L10" s="33" t="s">
        <v>25</v>
      </c>
      <c r="M10" s="33" t="s">
        <v>26</v>
      </c>
      <c r="N10" s="34"/>
      <c r="O10" s="34"/>
      <c r="P10" s="24"/>
      <c r="Q10" s="24"/>
    </row>
    <row r="11" spans="1:17" ht="15" customHeight="1" x14ac:dyDescent="0.3">
      <c r="A11" s="38">
        <v>2</v>
      </c>
      <c r="B11" s="34" t="s">
        <v>21</v>
      </c>
      <c r="C11" s="35">
        <v>1</v>
      </c>
      <c r="D11" s="34" t="s">
        <v>27</v>
      </c>
      <c r="E11" s="34" t="s">
        <v>28</v>
      </c>
      <c r="F11" s="34" t="s">
        <v>29</v>
      </c>
      <c r="G11" s="34" t="s">
        <v>30</v>
      </c>
      <c r="H11" s="36">
        <v>2</v>
      </c>
      <c r="I11" s="36">
        <v>2</v>
      </c>
      <c r="J11" s="36">
        <f t="shared" si="0"/>
        <v>15</v>
      </c>
      <c r="K11" s="36">
        <v>5</v>
      </c>
      <c r="L11" s="33" t="s">
        <v>31</v>
      </c>
      <c r="M11" s="33" t="s">
        <v>26</v>
      </c>
      <c r="N11" s="34"/>
      <c r="O11" s="34"/>
      <c r="P11" s="10"/>
      <c r="Q11" s="10"/>
    </row>
    <row r="12" spans="1:17" ht="15" customHeight="1" x14ac:dyDescent="0.3">
      <c r="A12" s="38">
        <v>3</v>
      </c>
      <c r="B12" s="34" t="s">
        <v>21</v>
      </c>
      <c r="C12" s="35">
        <v>1</v>
      </c>
      <c r="D12" s="34" t="s">
        <v>32</v>
      </c>
      <c r="E12" s="34" t="s">
        <v>33</v>
      </c>
      <c r="F12" s="34" t="s">
        <v>34</v>
      </c>
      <c r="G12" s="34" t="s">
        <v>248</v>
      </c>
      <c r="H12" s="36">
        <v>2</v>
      </c>
      <c r="I12" s="36">
        <v>0</v>
      </c>
      <c r="J12" s="36">
        <f t="shared" si="0"/>
        <v>12</v>
      </c>
      <c r="K12" s="36">
        <v>4</v>
      </c>
      <c r="L12" s="33" t="s">
        <v>25</v>
      </c>
      <c r="M12" s="33" t="s">
        <v>26</v>
      </c>
      <c r="N12" s="34"/>
      <c r="O12" s="34"/>
      <c r="P12" s="10"/>
      <c r="Q12" s="10"/>
    </row>
    <row r="13" spans="1:17" ht="15" customHeight="1" x14ac:dyDescent="0.3">
      <c r="A13" s="38">
        <v>4</v>
      </c>
      <c r="B13" s="34" t="s">
        <v>21</v>
      </c>
      <c r="C13" s="35">
        <v>1</v>
      </c>
      <c r="D13" s="34" t="s">
        <v>35</v>
      </c>
      <c r="E13" s="34" t="s">
        <v>36</v>
      </c>
      <c r="F13" s="34" t="s">
        <v>37</v>
      </c>
      <c r="G13" s="34" t="s">
        <v>38</v>
      </c>
      <c r="H13" s="36">
        <v>0</v>
      </c>
      <c r="I13" s="36">
        <v>4</v>
      </c>
      <c r="J13" s="36">
        <f t="shared" si="0"/>
        <v>15</v>
      </c>
      <c r="K13" s="36">
        <v>5</v>
      </c>
      <c r="L13" s="33" t="s">
        <v>31</v>
      </c>
      <c r="M13" s="33" t="s">
        <v>26</v>
      </c>
      <c r="N13" s="34"/>
      <c r="O13" s="34"/>
      <c r="P13" s="10"/>
      <c r="Q13" s="10"/>
    </row>
    <row r="14" spans="1:17" ht="15" customHeight="1" x14ac:dyDescent="0.3">
      <c r="A14" s="38">
        <v>5</v>
      </c>
      <c r="B14" s="34" t="s">
        <v>21</v>
      </c>
      <c r="C14" s="35">
        <v>1</v>
      </c>
      <c r="D14" s="34" t="s">
        <v>39</v>
      </c>
      <c r="E14" s="34" t="s">
        <v>40</v>
      </c>
      <c r="F14" s="34" t="s">
        <v>41</v>
      </c>
      <c r="G14" s="34" t="s">
        <v>42</v>
      </c>
      <c r="H14" s="36">
        <v>2</v>
      </c>
      <c r="I14" s="36">
        <v>0</v>
      </c>
      <c r="J14" s="36">
        <f t="shared" si="0"/>
        <v>12</v>
      </c>
      <c r="K14" s="36">
        <v>4</v>
      </c>
      <c r="L14" s="33" t="s">
        <v>25</v>
      </c>
      <c r="M14" s="33" t="s">
        <v>26</v>
      </c>
      <c r="N14" s="34"/>
      <c r="O14" s="34"/>
      <c r="P14" s="10"/>
      <c r="Q14" s="10"/>
    </row>
    <row r="15" spans="1:17" ht="15" customHeight="1" x14ac:dyDescent="0.3">
      <c r="A15" s="38">
        <v>6</v>
      </c>
      <c r="B15" s="34" t="s">
        <v>21</v>
      </c>
      <c r="C15" s="35">
        <v>1</v>
      </c>
      <c r="D15" s="34" t="s">
        <v>43</v>
      </c>
      <c r="E15" s="34" t="s">
        <v>44</v>
      </c>
      <c r="F15" s="34" t="s">
        <v>45</v>
      </c>
      <c r="G15" s="34" t="s">
        <v>46</v>
      </c>
      <c r="H15" s="36">
        <v>2</v>
      </c>
      <c r="I15" s="36">
        <v>2</v>
      </c>
      <c r="J15" s="36">
        <f t="shared" si="0"/>
        <v>15</v>
      </c>
      <c r="K15" s="36">
        <v>5</v>
      </c>
      <c r="L15" s="33" t="s">
        <v>25</v>
      </c>
      <c r="M15" s="33" t="s">
        <v>26</v>
      </c>
      <c r="N15" s="34"/>
      <c r="O15" s="34"/>
      <c r="P15" s="10"/>
      <c r="Q15" s="10"/>
    </row>
    <row r="16" spans="1:17" ht="15" customHeight="1" x14ac:dyDescent="0.3">
      <c r="A16" s="38">
        <v>7</v>
      </c>
      <c r="B16" s="39" t="s">
        <v>21</v>
      </c>
      <c r="C16" s="40">
        <v>1</v>
      </c>
      <c r="D16" s="39" t="s">
        <v>47</v>
      </c>
      <c r="E16" s="39" t="s">
        <v>48</v>
      </c>
      <c r="F16" s="39" t="s">
        <v>49</v>
      </c>
      <c r="G16" s="39" t="s">
        <v>50</v>
      </c>
      <c r="H16" s="41">
        <v>2</v>
      </c>
      <c r="I16" s="41">
        <v>0</v>
      </c>
      <c r="J16" s="41">
        <f t="shared" si="0"/>
        <v>9</v>
      </c>
      <c r="K16" s="41">
        <v>3</v>
      </c>
      <c r="L16" s="42" t="s">
        <v>25</v>
      </c>
      <c r="M16" s="42" t="s">
        <v>51</v>
      </c>
      <c r="N16" s="39"/>
      <c r="O16" s="39" t="s">
        <v>52</v>
      </c>
      <c r="P16" s="10"/>
      <c r="Q16" s="10"/>
    </row>
    <row r="17" spans="1:17" ht="15" customHeight="1" x14ac:dyDescent="0.3">
      <c r="A17" s="38"/>
      <c r="B17" s="39" t="s">
        <v>21</v>
      </c>
      <c r="C17" s="40">
        <v>1</v>
      </c>
      <c r="D17" s="39" t="s">
        <v>53</v>
      </c>
      <c r="E17" s="39" t="s">
        <v>54</v>
      </c>
      <c r="F17" s="39" t="s">
        <v>55</v>
      </c>
      <c r="G17" s="39" t="s">
        <v>56</v>
      </c>
      <c r="H17" s="41">
        <v>2</v>
      </c>
      <c r="I17" s="41">
        <v>0</v>
      </c>
      <c r="J17" s="41">
        <f t="shared" si="0"/>
        <v>9</v>
      </c>
      <c r="K17" s="41">
        <v>3</v>
      </c>
      <c r="L17" s="42" t="s">
        <v>25</v>
      </c>
      <c r="M17" s="42" t="s">
        <v>51</v>
      </c>
      <c r="N17" s="39"/>
      <c r="O17" s="39" t="s">
        <v>52</v>
      </c>
      <c r="P17" s="10"/>
      <c r="Q17" s="10"/>
    </row>
    <row r="18" spans="1:17" ht="15" customHeight="1" x14ac:dyDescent="0.3">
      <c r="A18" s="43">
        <f>H18+I18</f>
        <v>20</v>
      </c>
      <c r="B18" s="44"/>
      <c r="C18" s="45"/>
      <c r="D18" s="44"/>
      <c r="E18" s="44"/>
      <c r="F18" s="44"/>
      <c r="G18" s="44"/>
      <c r="H18" s="46">
        <f>+H10+H11+H12+H13+H14+H15+H16</f>
        <v>12</v>
      </c>
      <c r="I18" s="46">
        <f>+I10+I11+I12+I13+I14+I15+I16</f>
        <v>8</v>
      </c>
      <c r="J18" s="46">
        <f>SUM(J9:J16)</f>
        <v>90</v>
      </c>
      <c r="K18" s="46">
        <f>+K10+K11+K12+K13+K14+K15+K16</f>
        <v>30</v>
      </c>
      <c r="L18" s="47"/>
      <c r="M18" s="47"/>
      <c r="N18" s="44"/>
      <c r="O18" s="44"/>
      <c r="P18" s="10"/>
      <c r="Q18" s="10"/>
    </row>
    <row r="19" spans="1:17" s="24" customFormat="1" ht="15" customHeight="1" x14ac:dyDescent="0.3">
      <c r="A19" s="33">
        <v>1</v>
      </c>
      <c r="B19" s="34" t="s">
        <v>21</v>
      </c>
      <c r="C19" s="35">
        <v>2</v>
      </c>
      <c r="D19" s="34" t="s">
        <v>57</v>
      </c>
      <c r="E19" s="34" t="s">
        <v>58</v>
      </c>
      <c r="F19" s="34" t="s">
        <v>59</v>
      </c>
      <c r="G19" s="34" t="s">
        <v>30</v>
      </c>
      <c r="H19" s="36">
        <v>1</v>
      </c>
      <c r="I19" s="36">
        <v>2</v>
      </c>
      <c r="J19" s="36">
        <f t="shared" ref="J19:J27" si="1">K19*3</f>
        <v>15</v>
      </c>
      <c r="K19" s="36">
        <v>5</v>
      </c>
      <c r="L19" s="33" t="s">
        <v>25</v>
      </c>
      <c r="M19" s="33" t="s">
        <v>26</v>
      </c>
      <c r="N19" s="34"/>
      <c r="O19" s="34"/>
    </row>
    <row r="20" spans="1:17" s="24" customFormat="1" ht="15" customHeight="1" x14ac:dyDescent="0.3">
      <c r="A20" s="33">
        <v>2</v>
      </c>
      <c r="B20" s="34" t="s">
        <v>21</v>
      </c>
      <c r="C20" s="35">
        <v>2</v>
      </c>
      <c r="D20" s="34" t="s">
        <v>60</v>
      </c>
      <c r="E20" s="34" t="s">
        <v>61</v>
      </c>
      <c r="F20" s="34" t="s">
        <v>62</v>
      </c>
      <c r="G20" s="34" t="s">
        <v>249</v>
      </c>
      <c r="H20" s="36">
        <v>2</v>
      </c>
      <c r="I20" s="36">
        <v>2</v>
      </c>
      <c r="J20" s="36">
        <f t="shared" si="1"/>
        <v>15</v>
      </c>
      <c r="K20" s="36">
        <v>5</v>
      </c>
      <c r="L20" s="33" t="s">
        <v>25</v>
      </c>
      <c r="M20" s="33" t="s">
        <v>26</v>
      </c>
      <c r="N20" s="34"/>
      <c r="O20" s="34"/>
    </row>
    <row r="21" spans="1:17" s="24" customFormat="1" ht="15" customHeight="1" x14ac:dyDescent="0.3">
      <c r="A21" s="33">
        <v>3</v>
      </c>
      <c r="B21" s="34" t="s">
        <v>21</v>
      </c>
      <c r="C21" s="35">
        <v>2</v>
      </c>
      <c r="D21" s="34" t="s">
        <v>63</v>
      </c>
      <c r="E21" s="34" t="s">
        <v>64</v>
      </c>
      <c r="F21" s="34" t="s">
        <v>65</v>
      </c>
      <c r="G21" s="48" t="s">
        <v>66</v>
      </c>
      <c r="H21" s="36">
        <v>2</v>
      </c>
      <c r="I21" s="36">
        <v>2</v>
      </c>
      <c r="J21" s="36">
        <f t="shared" si="1"/>
        <v>15</v>
      </c>
      <c r="K21" s="36">
        <v>5</v>
      </c>
      <c r="L21" s="33" t="s">
        <v>25</v>
      </c>
      <c r="M21" s="33" t="s">
        <v>26</v>
      </c>
      <c r="N21" s="34"/>
      <c r="O21" s="34"/>
    </row>
    <row r="22" spans="1:17" s="24" customFormat="1" ht="15" customHeight="1" x14ac:dyDescent="0.3">
      <c r="A22" s="33">
        <v>4</v>
      </c>
      <c r="B22" s="34" t="s">
        <v>21</v>
      </c>
      <c r="C22" s="35">
        <v>2</v>
      </c>
      <c r="D22" s="34" t="s">
        <v>67</v>
      </c>
      <c r="E22" s="34" t="s">
        <v>68</v>
      </c>
      <c r="F22" s="34" t="s">
        <v>69</v>
      </c>
      <c r="G22" s="34" t="s">
        <v>70</v>
      </c>
      <c r="H22" s="36">
        <v>2</v>
      </c>
      <c r="I22" s="36">
        <v>0</v>
      </c>
      <c r="J22" s="36">
        <f t="shared" si="1"/>
        <v>12</v>
      </c>
      <c r="K22" s="36">
        <v>4</v>
      </c>
      <c r="L22" s="33" t="s">
        <v>25</v>
      </c>
      <c r="M22" s="33" t="s">
        <v>26</v>
      </c>
      <c r="N22" s="34"/>
      <c r="O22" s="34"/>
    </row>
    <row r="23" spans="1:17" s="24" customFormat="1" ht="15" customHeight="1" x14ac:dyDescent="0.3">
      <c r="A23" s="33">
        <v>5</v>
      </c>
      <c r="B23" s="34" t="s">
        <v>21</v>
      </c>
      <c r="C23" s="35">
        <v>2</v>
      </c>
      <c r="D23" s="34" t="s">
        <v>71</v>
      </c>
      <c r="E23" s="34" t="s">
        <v>72</v>
      </c>
      <c r="F23" s="34" t="s">
        <v>73</v>
      </c>
      <c r="G23" s="34" t="s">
        <v>74</v>
      </c>
      <c r="H23" s="36">
        <v>1</v>
      </c>
      <c r="I23" s="36">
        <v>2</v>
      </c>
      <c r="J23" s="36">
        <f t="shared" si="1"/>
        <v>15</v>
      </c>
      <c r="K23" s="36">
        <v>5</v>
      </c>
      <c r="L23" s="33" t="s">
        <v>31</v>
      </c>
      <c r="M23" s="33" t="s">
        <v>26</v>
      </c>
      <c r="N23" s="34"/>
      <c r="O23" s="34"/>
    </row>
    <row r="24" spans="1:17" ht="15" customHeight="1" x14ac:dyDescent="0.3">
      <c r="A24" s="38">
        <v>6</v>
      </c>
      <c r="B24" s="34" t="s">
        <v>21</v>
      </c>
      <c r="C24" s="35">
        <v>2</v>
      </c>
      <c r="D24" s="34" t="s">
        <v>75</v>
      </c>
      <c r="E24" s="34" t="s">
        <v>76</v>
      </c>
      <c r="F24" s="34" t="s">
        <v>77</v>
      </c>
      <c r="G24" s="34" t="s">
        <v>78</v>
      </c>
      <c r="H24" s="36">
        <v>2</v>
      </c>
      <c r="I24" s="36">
        <v>2</v>
      </c>
      <c r="J24" s="36">
        <f t="shared" si="1"/>
        <v>15</v>
      </c>
      <c r="K24" s="36">
        <v>5</v>
      </c>
      <c r="L24" s="33" t="s">
        <v>25</v>
      </c>
      <c r="M24" s="33" t="s">
        <v>26</v>
      </c>
      <c r="N24" s="34"/>
      <c r="O24" s="34"/>
      <c r="P24" s="10"/>
      <c r="Q24" s="10"/>
    </row>
    <row r="25" spans="1:17" ht="15" customHeight="1" x14ac:dyDescent="0.3">
      <c r="A25" s="38">
        <v>7</v>
      </c>
      <c r="B25" s="39" t="s">
        <v>21</v>
      </c>
      <c r="C25" s="40">
        <v>2</v>
      </c>
      <c r="D25" s="39" t="s">
        <v>79</v>
      </c>
      <c r="E25" s="39" t="s">
        <v>80</v>
      </c>
      <c r="F25" s="39" t="s">
        <v>81</v>
      </c>
      <c r="G25" s="39" t="s">
        <v>250</v>
      </c>
      <c r="H25" s="41">
        <v>2</v>
      </c>
      <c r="I25" s="41">
        <v>0</v>
      </c>
      <c r="J25" s="41">
        <f t="shared" si="1"/>
        <v>9</v>
      </c>
      <c r="K25" s="41">
        <v>3</v>
      </c>
      <c r="L25" s="42" t="s">
        <v>25</v>
      </c>
      <c r="M25" s="42" t="s">
        <v>51</v>
      </c>
      <c r="N25" s="49"/>
      <c r="O25" s="39" t="s">
        <v>52</v>
      </c>
      <c r="P25" s="10"/>
      <c r="Q25" s="10"/>
    </row>
    <row r="26" spans="1:17" ht="15" customHeight="1" x14ac:dyDescent="0.3">
      <c r="A26" s="38"/>
      <c r="B26" s="39" t="s">
        <v>21</v>
      </c>
      <c r="C26" s="40">
        <v>2</v>
      </c>
      <c r="D26" s="39" t="s">
        <v>82</v>
      </c>
      <c r="E26" s="39" t="s">
        <v>83</v>
      </c>
      <c r="F26" s="39" t="s">
        <v>84</v>
      </c>
      <c r="G26" s="39" t="s">
        <v>85</v>
      </c>
      <c r="H26" s="41">
        <v>2</v>
      </c>
      <c r="I26" s="41">
        <v>0</v>
      </c>
      <c r="J26" s="41">
        <f t="shared" si="1"/>
        <v>9</v>
      </c>
      <c r="K26" s="41">
        <v>3</v>
      </c>
      <c r="L26" s="42" t="s">
        <v>25</v>
      </c>
      <c r="M26" s="42" t="s">
        <v>51</v>
      </c>
      <c r="N26" s="39"/>
      <c r="O26" s="39" t="s">
        <v>52</v>
      </c>
      <c r="P26" s="10"/>
      <c r="Q26" s="10"/>
    </row>
    <row r="27" spans="1:17" ht="15" customHeight="1" x14ac:dyDescent="0.3">
      <c r="A27" s="50"/>
      <c r="B27" s="39" t="s">
        <v>21</v>
      </c>
      <c r="C27" s="40">
        <v>2</v>
      </c>
      <c r="D27" s="39" t="s">
        <v>86</v>
      </c>
      <c r="E27" s="39" t="s">
        <v>87</v>
      </c>
      <c r="F27" s="39" t="s">
        <v>88</v>
      </c>
      <c r="G27" s="39" t="s">
        <v>89</v>
      </c>
      <c r="H27" s="41">
        <v>1</v>
      </c>
      <c r="I27" s="41">
        <v>1</v>
      </c>
      <c r="J27" s="41">
        <f t="shared" si="1"/>
        <v>9</v>
      </c>
      <c r="K27" s="41">
        <v>3</v>
      </c>
      <c r="L27" s="42" t="s">
        <v>31</v>
      </c>
      <c r="M27" s="42" t="s">
        <v>51</v>
      </c>
      <c r="N27" s="39"/>
      <c r="O27" s="39" t="s">
        <v>52</v>
      </c>
      <c r="P27" s="10"/>
      <c r="Q27" s="10"/>
    </row>
    <row r="28" spans="1:17" ht="15" customHeight="1" x14ac:dyDescent="0.3">
      <c r="A28" s="43">
        <f>H28+I28</f>
        <v>22</v>
      </c>
      <c r="B28" s="44"/>
      <c r="C28" s="45"/>
      <c r="D28" s="44"/>
      <c r="E28" s="44"/>
      <c r="F28" s="44"/>
      <c r="G28" s="44"/>
      <c r="H28" s="46">
        <f>SUM(H19:H25)</f>
        <v>12</v>
      </c>
      <c r="I28" s="46">
        <f>SUM(I19:I25)</f>
        <v>10</v>
      </c>
      <c r="J28" s="46">
        <f>SUM(J19:J25)</f>
        <v>96</v>
      </c>
      <c r="K28" s="46">
        <f>SUM(K19:K25)</f>
        <v>32</v>
      </c>
      <c r="L28" s="47"/>
      <c r="M28" s="47"/>
      <c r="N28" s="44"/>
      <c r="O28" s="44"/>
      <c r="P28" s="10"/>
      <c r="Q28" s="10"/>
    </row>
    <row r="29" spans="1:17" ht="15" customHeight="1" x14ac:dyDescent="0.3">
      <c r="A29" s="38">
        <v>1</v>
      </c>
      <c r="B29" s="34" t="s">
        <v>21</v>
      </c>
      <c r="C29" s="35">
        <v>3</v>
      </c>
      <c r="D29" s="34" t="s">
        <v>90</v>
      </c>
      <c r="E29" s="34" t="s">
        <v>91</v>
      </c>
      <c r="F29" s="34" t="s">
        <v>92</v>
      </c>
      <c r="G29" s="34" t="s">
        <v>93</v>
      </c>
      <c r="H29" s="36">
        <v>2</v>
      </c>
      <c r="I29" s="36">
        <v>0</v>
      </c>
      <c r="J29" s="36">
        <f t="shared" ref="J29:J36" si="2">K29*3</f>
        <v>12</v>
      </c>
      <c r="K29" s="36">
        <v>4</v>
      </c>
      <c r="L29" s="33" t="s">
        <v>25</v>
      </c>
      <c r="M29" s="33" t="s">
        <v>26</v>
      </c>
      <c r="N29" s="34"/>
      <c r="O29" s="34"/>
      <c r="P29" s="10"/>
    </row>
    <row r="30" spans="1:17" ht="15" customHeight="1" x14ac:dyDescent="0.3">
      <c r="A30" s="38">
        <v>2</v>
      </c>
      <c r="B30" s="34" t="s">
        <v>21</v>
      </c>
      <c r="C30" s="35">
        <v>3</v>
      </c>
      <c r="D30" s="34" t="s">
        <v>94</v>
      </c>
      <c r="E30" s="34" t="s">
        <v>95</v>
      </c>
      <c r="F30" s="34" t="s">
        <v>96</v>
      </c>
      <c r="G30" s="34" t="s">
        <v>97</v>
      </c>
      <c r="H30" s="36">
        <v>2</v>
      </c>
      <c r="I30" s="36">
        <v>0</v>
      </c>
      <c r="J30" s="36">
        <f t="shared" si="2"/>
        <v>12</v>
      </c>
      <c r="K30" s="36">
        <v>4</v>
      </c>
      <c r="L30" s="33" t="s">
        <v>25</v>
      </c>
      <c r="M30" s="33" t="s">
        <v>26</v>
      </c>
      <c r="N30" s="51"/>
      <c r="O30" s="34"/>
      <c r="P30" s="10"/>
    </row>
    <row r="31" spans="1:17" ht="15" customHeight="1" x14ac:dyDescent="0.3">
      <c r="A31" s="38">
        <v>3</v>
      </c>
      <c r="B31" s="34" t="s">
        <v>21</v>
      </c>
      <c r="C31" s="35">
        <v>3</v>
      </c>
      <c r="D31" s="34" t="s">
        <v>98</v>
      </c>
      <c r="E31" s="34" t="s">
        <v>99</v>
      </c>
      <c r="F31" s="34" t="s">
        <v>100</v>
      </c>
      <c r="G31" s="34" t="s">
        <v>74</v>
      </c>
      <c r="H31" s="36">
        <v>2</v>
      </c>
      <c r="I31" s="36">
        <v>2</v>
      </c>
      <c r="J31" s="36">
        <f t="shared" si="2"/>
        <v>15</v>
      </c>
      <c r="K31" s="36">
        <v>5</v>
      </c>
      <c r="L31" s="33" t="s">
        <v>25</v>
      </c>
      <c r="M31" s="33" t="s">
        <v>26</v>
      </c>
      <c r="N31" s="34"/>
      <c r="O31" s="34"/>
      <c r="P31" s="10"/>
    </row>
    <row r="32" spans="1:17" ht="15" customHeight="1" x14ac:dyDescent="0.3">
      <c r="A32" s="38">
        <v>4</v>
      </c>
      <c r="B32" s="34" t="s">
        <v>21</v>
      </c>
      <c r="C32" s="35">
        <v>3</v>
      </c>
      <c r="D32" s="34" t="s">
        <v>101</v>
      </c>
      <c r="E32" s="34" t="s">
        <v>102</v>
      </c>
      <c r="F32" s="34" t="s">
        <v>103</v>
      </c>
      <c r="G32" s="34" t="s">
        <v>104</v>
      </c>
      <c r="H32" s="36">
        <v>2</v>
      </c>
      <c r="I32" s="36">
        <v>2</v>
      </c>
      <c r="J32" s="36">
        <f t="shared" si="2"/>
        <v>15</v>
      </c>
      <c r="K32" s="36">
        <v>5</v>
      </c>
      <c r="L32" s="33" t="s">
        <v>25</v>
      </c>
      <c r="M32" s="33" t="s">
        <v>26</v>
      </c>
      <c r="N32" s="34"/>
      <c r="O32" s="34"/>
      <c r="P32" s="10"/>
    </row>
    <row r="33" spans="1:16" ht="15" customHeight="1" x14ac:dyDescent="0.3">
      <c r="A33" s="38">
        <v>5</v>
      </c>
      <c r="B33" s="34" t="s">
        <v>21</v>
      </c>
      <c r="C33" s="35">
        <v>3</v>
      </c>
      <c r="D33" s="34" t="s">
        <v>105</v>
      </c>
      <c r="E33" s="34" t="s">
        <v>106</v>
      </c>
      <c r="F33" s="34" t="s">
        <v>107</v>
      </c>
      <c r="G33" s="34" t="s">
        <v>108</v>
      </c>
      <c r="H33" s="36">
        <v>2</v>
      </c>
      <c r="I33" s="36">
        <v>0</v>
      </c>
      <c r="J33" s="36">
        <f t="shared" si="2"/>
        <v>12</v>
      </c>
      <c r="K33" s="36">
        <v>4</v>
      </c>
      <c r="L33" s="33" t="s">
        <v>25</v>
      </c>
      <c r="M33" s="33" t="s">
        <v>26</v>
      </c>
      <c r="N33" s="34"/>
      <c r="O33" s="34"/>
      <c r="P33" s="10"/>
    </row>
    <row r="34" spans="1:16" ht="15" customHeight="1" x14ac:dyDescent="0.3">
      <c r="A34" s="38">
        <v>6</v>
      </c>
      <c r="B34" s="39" t="s">
        <v>21</v>
      </c>
      <c r="C34" s="40">
        <v>3</v>
      </c>
      <c r="D34" s="39" t="s">
        <v>109</v>
      </c>
      <c r="E34" s="39" t="s">
        <v>110</v>
      </c>
      <c r="F34" s="39" t="s">
        <v>111</v>
      </c>
      <c r="G34" s="39" t="s">
        <v>112</v>
      </c>
      <c r="H34" s="41">
        <v>2</v>
      </c>
      <c r="I34" s="41">
        <v>0</v>
      </c>
      <c r="J34" s="41">
        <f t="shared" si="2"/>
        <v>9</v>
      </c>
      <c r="K34" s="41">
        <v>3</v>
      </c>
      <c r="L34" s="42" t="s">
        <v>25</v>
      </c>
      <c r="M34" s="42" t="s">
        <v>51</v>
      </c>
      <c r="N34" s="39"/>
      <c r="O34" s="39" t="s">
        <v>52</v>
      </c>
      <c r="P34" s="10"/>
    </row>
    <row r="35" spans="1:16" ht="15" customHeight="1" x14ac:dyDescent="0.3">
      <c r="A35" s="38"/>
      <c r="B35" s="39" t="s">
        <v>21</v>
      </c>
      <c r="C35" s="40">
        <v>3</v>
      </c>
      <c r="D35" s="39" t="s">
        <v>113</v>
      </c>
      <c r="E35" s="39" t="s">
        <v>114</v>
      </c>
      <c r="F35" s="39" t="s">
        <v>115</v>
      </c>
      <c r="G35" s="39" t="s">
        <v>116</v>
      </c>
      <c r="H35" s="41">
        <v>0</v>
      </c>
      <c r="I35" s="41">
        <v>4</v>
      </c>
      <c r="J35" s="41">
        <f t="shared" si="2"/>
        <v>9</v>
      </c>
      <c r="K35" s="41">
        <v>3</v>
      </c>
      <c r="L35" s="41" t="s">
        <v>31</v>
      </c>
      <c r="M35" s="42" t="s">
        <v>51</v>
      </c>
      <c r="N35" s="39"/>
      <c r="O35" s="39" t="s">
        <v>52</v>
      </c>
      <c r="P35" s="10"/>
    </row>
    <row r="36" spans="1:16" ht="15" customHeight="1" x14ac:dyDescent="0.3">
      <c r="A36" s="38">
        <v>7</v>
      </c>
      <c r="B36" s="52" t="s">
        <v>21</v>
      </c>
      <c r="C36" s="53">
        <v>3</v>
      </c>
      <c r="D36" s="52"/>
      <c r="E36" s="52"/>
      <c r="F36" s="52" t="s">
        <v>117</v>
      </c>
      <c r="G36" s="52"/>
      <c r="H36" s="53">
        <v>0</v>
      </c>
      <c r="I36" s="53">
        <v>2</v>
      </c>
      <c r="J36" s="53">
        <f t="shared" si="2"/>
        <v>9</v>
      </c>
      <c r="K36" s="53">
        <v>3</v>
      </c>
      <c r="L36" s="53" t="s">
        <v>31</v>
      </c>
      <c r="M36" s="53" t="s">
        <v>118</v>
      </c>
      <c r="N36" s="52"/>
      <c r="O36" s="54" t="s">
        <v>119</v>
      </c>
      <c r="P36" s="10"/>
    </row>
    <row r="37" spans="1:16" ht="15" customHeight="1" x14ac:dyDescent="0.3">
      <c r="A37" s="43">
        <f>H37+I37</f>
        <v>18</v>
      </c>
      <c r="B37" s="44"/>
      <c r="C37" s="45"/>
      <c r="D37" s="44"/>
      <c r="E37" s="44"/>
      <c r="F37" s="44"/>
      <c r="G37" s="44"/>
      <c r="H37" s="46">
        <f>+H29+H30+H31+H33+H32+H34+H36</f>
        <v>12</v>
      </c>
      <c r="I37" s="46">
        <f>+I29+I30+I31+I33+I32+I34+I36</f>
        <v>6</v>
      </c>
      <c r="J37" s="46">
        <f>+J29+J30+J31+J35+J33+J32+J36</f>
        <v>84</v>
      </c>
      <c r="K37" s="46">
        <f>+K29+K30+K31+K35+K33+K32+K36</f>
        <v>28</v>
      </c>
      <c r="L37" s="47"/>
      <c r="M37" s="47"/>
      <c r="N37" s="44"/>
      <c r="O37" s="44"/>
      <c r="P37" s="10"/>
    </row>
    <row r="38" spans="1:16" s="37" customFormat="1" ht="15" customHeight="1" x14ac:dyDescent="0.3">
      <c r="A38" s="33">
        <v>1</v>
      </c>
      <c r="B38" s="34" t="s">
        <v>21</v>
      </c>
      <c r="C38" s="35">
        <v>4</v>
      </c>
      <c r="D38" s="34" t="s">
        <v>120</v>
      </c>
      <c r="E38" s="34" t="s">
        <v>121</v>
      </c>
      <c r="F38" s="34" t="s">
        <v>122</v>
      </c>
      <c r="G38" s="34" t="s">
        <v>123</v>
      </c>
      <c r="H38" s="36">
        <v>2</v>
      </c>
      <c r="I38" s="36">
        <v>0</v>
      </c>
      <c r="J38" s="36">
        <f t="shared" ref="J38:J44" si="3">K38*3</f>
        <v>12</v>
      </c>
      <c r="K38" s="36">
        <v>4</v>
      </c>
      <c r="L38" s="33" t="s">
        <v>25</v>
      </c>
      <c r="M38" s="33" t="s">
        <v>26</v>
      </c>
      <c r="N38" s="34"/>
      <c r="O38" s="34"/>
    </row>
    <row r="39" spans="1:16" s="37" customFormat="1" ht="15" customHeight="1" x14ac:dyDescent="0.3">
      <c r="A39" s="33">
        <v>2</v>
      </c>
      <c r="B39" s="34" t="s">
        <v>21</v>
      </c>
      <c r="C39" s="35">
        <v>4</v>
      </c>
      <c r="D39" s="34" t="s">
        <v>124</v>
      </c>
      <c r="E39" s="34" t="s">
        <v>125</v>
      </c>
      <c r="F39" s="34" t="s">
        <v>126</v>
      </c>
      <c r="G39" s="34" t="s">
        <v>127</v>
      </c>
      <c r="H39" s="36">
        <v>2</v>
      </c>
      <c r="I39" s="36">
        <v>1</v>
      </c>
      <c r="J39" s="36">
        <f t="shared" si="3"/>
        <v>15</v>
      </c>
      <c r="K39" s="36">
        <v>5</v>
      </c>
      <c r="L39" s="33" t="s">
        <v>31</v>
      </c>
      <c r="M39" s="33" t="s">
        <v>26</v>
      </c>
      <c r="N39" s="34"/>
      <c r="O39" s="34"/>
    </row>
    <row r="40" spans="1:16" s="37" customFormat="1" ht="15" customHeight="1" x14ac:dyDescent="0.3">
      <c r="A40" s="33">
        <v>3</v>
      </c>
      <c r="B40" s="34" t="s">
        <v>21</v>
      </c>
      <c r="C40" s="35">
        <v>4</v>
      </c>
      <c r="D40" s="34" t="s">
        <v>128</v>
      </c>
      <c r="E40" s="34" t="s">
        <v>129</v>
      </c>
      <c r="F40" s="34" t="s">
        <v>130</v>
      </c>
      <c r="G40" s="34" t="s">
        <v>131</v>
      </c>
      <c r="H40" s="36">
        <v>2</v>
      </c>
      <c r="I40" s="36">
        <v>0</v>
      </c>
      <c r="J40" s="36">
        <f t="shared" si="3"/>
        <v>12</v>
      </c>
      <c r="K40" s="36">
        <v>4</v>
      </c>
      <c r="L40" s="33" t="s">
        <v>25</v>
      </c>
      <c r="M40" s="33" t="s">
        <v>26</v>
      </c>
      <c r="N40" s="34"/>
      <c r="O40" s="34"/>
    </row>
    <row r="41" spans="1:16" s="37" customFormat="1" ht="15" customHeight="1" x14ac:dyDescent="0.3">
      <c r="A41" s="33">
        <v>4</v>
      </c>
      <c r="B41" s="34" t="s">
        <v>21</v>
      </c>
      <c r="C41" s="35">
        <v>4</v>
      </c>
      <c r="D41" s="34" t="s">
        <v>132</v>
      </c>
      <c r="E41" s="34" t="s">
        <v>133</v>
      </c>
      <c r="F41" s="34" t="s">
        <v>134</v>
      </c>
      <c r="G41" s="34" t="s">
        <v>194</v>
      </c>
      <c r="H41" s="36">
        <v>2</v>
      </c>
      <c r="I41" s="36">
        <v>2</v>
      </c>
      <c r="J41" s="36">
        <f t="shared" si="3"/>
        <v>15</v>
      </c>
      <c r="K41" s="36">
        <v>5</v>
      </c>
      <c r="L41" s="33" t="s">
        <v>25</v>
      </c>
      <c r="M41" s="33" t="s">
        <v>26</v>
      </c>
      <c r="N41" s="34"/>
      <c r="O41" s="34"/>
    </row>
    <row r="42" spans="1:16" s="37" customFormat="1" ht="15" customHeight="1" x14ac:dyDescent="0.3">
      <c r="A42" s="33">
        <v>5</v>
      </c>
      <c r="B42" s="34" t="s">
        <v>21</v>
      </c>
      <c r="C42" s="35">
        <v>4</v>
      </c>
      <c r="D42" s="34"/>
      <c r="E42" s="34"/>
      <c r="F42" s="34" t="s">
        <v>135</v>
      </c>
      <c r="G42" s="34" t="s">
        <v>108</v>
      </c>
      <c r="H42" s="36">
        <v>2</v>
      </c>
      <c r="I42" s="36">
        <v>2</v>
      </c>
      <c r="J42" s="36">
        <f t="shared" si="3"/>
        <v>12</v>
      </c>
      <c r="K42" s="36">
        <v>4</v>
      </c>
      <c r="L42" s="33" t="s">
        <v>25</v>
      </c>
      <c r="M42" s="33" t="s">
        <v>26</v>
      </c>
      <c r="N42" s="34"/>
      <c r="O42" s="34"/>
    </row>
    <row r="43" spans="1:16" s="37" customFormat="1" ht="15" customHeight="1" x14ac:dyDescent="0.3">
      <c r="A43" s="33">
        <v>6</v>
      </c>
      <c r="B43" s="34" t="s">
        <v>21</v>
      </c>
      <c r="C43" s="35">
        <v>4</v>
      </c>
      <c r="D43" s="34" t="s">
        <v>136</v>
      </c>
      <c r="E43" s="34" t="s">
        <v>137</v>
      </c>
      <c r="F43" s="34" t="s">
        <v>138</v>
      </c>
      <c r="G43" s="34" t="s">
        <v>139</v>
      </c>
      <c r="H43" s="36">
        <v>2</v>
      </c>
      <c r="I43" s="36">
        <v>1</v>
      </c>
      <c r="J43" s="36">
        <f t="shared" si="3"/>
        <v>12</v>
      </c>
      <c r="K43" s="36">
        <v>4</v>
      </c>
      <c r="L43" s="36" t="s">
        <v>31</v>
      </c>
      <c r="M43" s="33" t="s">
        <v>26</v>
      </c>
      <c r="N43" s="34"/>
      <c r="O43" s="34"/>
    </row>
    <row r="44" spans="1:16" s="37" customFormat="1" ht="15" customHeight="1" x14ac:dyDescent="0.3">
      <c r="A44" s="33">
        <v>7</v>
      </c>
      <c r="B44" s="34" t="s">
        <v>21</v>
      </c>
      <c r="C44" s="35">
        <v>4</v>
      </c>
      <c r="D44" s="34" t="s">
        <v>140</v>
      </c>
      <c r="E44" s="34" t="s">
        <v>141</v>
      </c>
      <c r="F44" s="34" t="s">
        <v>142</v>
      </c>
      <c r="G44" s="34" t="s">
        <v>143</v>
      </c>
      <c r="H44" s="36">
        <v>2</v>
      </c>
      <c r="I44" s="36">
        <v>2</v>
      </c>
      <c r="J44" s="36">
        <f t="shared" si="3"/>
        <v>15</v>
      </c>
      <c r="K44" s="36">
        <v>5</v>
      </c>
      <c r="L44" s="33" t="s">
        <v>25</v>
      </c>
      <c r="M44" s="33" t="s">
        <v>26</v>
      </c>
      <c r="N44" s="34"/>
      <c r="O44" s="34"/>
    </row>
    <row r="45" spans="1:16" s="10" customFormat="1" ht="15" customHeight="1" x14ac:dyDescent="0.3">
      <c r="A45" s="43">
        <f>H45+I45</f>
        <v>22</v>
      </c>
      <c r="B45" s="44"/>
      <c r="C45" s="45"/>
      <c r="D45" s="44"/>
      <c r="E45" s="44"/>
      <c r="F45" s="44"/>
      <c r="G45" s="44"/>
      <c r="H45" s="46">
        <f>SUM(H38:H44)</f>
        <v>14</v>
      </c>
      <c r="I45" s="46">
        <f>SUM(I38:I44)</f>
        <v>8</v>
      </c>
      <c r="J45" s="46">
        <f>SUM(J38:J44)</f>
        <v>93</v>
      </c>
      <c r="K45" s="46">
        <f>SUM(K38:K44)</f>
        <v>31</v>
      </c>
      <c r="L45" s="47"/>
      <c r="M45" s="47"/>
      <c r="N45" s="44"/>
      <c r="O45" s="44"/>
    </row>
    <row r="46" spans="1:16" s="24" customFormat="1" ht="15" customHeight="1" x14ac:dyDescent="0.3">
      <c r="A46" s="33">
        <v>1</v>
      </c>
      <c r="B46" s="34" t="s">
        <v>21</v>
      </c>
      <c r="C46" s="35">
        <v>5</v>
      </c>
      <c r="D46" s="34" t="s">
        <v>144</v>
      </c>
      <c r="E46" s="34" t="s">
        <v>145</v>
      </c>
      <c r="F46" s="34" t="s">
        <v>146</v>
      </c>
      <c r="G46" s="34" t="s">
        <v>147</v>
      </c>
      <c r="H46" s="36">
        <v>2</v>
      </c>
      <c r="I46" s="36">
        <v>1</v>
      </c>
      <c r="J46" s="36">
        <f>K46*3</f>
        <v>12</v>
      </c>
      <c r="K46" s="36">
        <v>4</v>
      </c>
      <c r="L46" s="33" t="s">
        <v>25</v>
      </c>
      <c r="M46" s="33" t="s">
        <v>26</v>
      </c>
      <c r="N46" s="34"/>
      <c r="O46" s="34"/>
    </row>
    <row r="47" spans="1:16" s="24" customFormat="1" ht="15" customHeight="1" x14ac:dyDescent="0.3">
      <c r="A47" s="33">
        <v>2</v>
      </c>
      <c r="B47" s="34" t="s">
        <v>21</v>
      </c>
      <c r="C47" s="35">
        <v>5</v>
      </c>
      <c r="D47" s="34" t="s">
        <v>148</v>
      </c>
      <c r="E47" s="34" t="s">
        <v>149</v>
      </c>
      <c r="F47" s="34" t="s">
        <v>150</v>
      </c>
      <c r="G47" s="34" t="s">
        <v>151</v>
      </c>
      <c r="H47" s="36">
        <v>1</v>
      </c>
      <c r="I47" s="36">
        <v>1</v>
      </c>
      <c r="J47" s="36">
        <f>K47*3</f>
        <v>12</v>
      </c>
      <c r="K47" s="36">
        <v>4</v>
      </c>
      <c r="L47" s="33" t="s">
        <v>25</v>
      </c>
      <c r="M47" s="33" t="s">
        <v>26</v>
      </c>
      <c r="N47" s="34"/>
      <c r="O47" s="34"/>
    </row>
    <row r="48" spans="1:16" s="24" customFormat="1" ht="15" customHeight="1" x14ac:dyDescent="0.3">
      <c r="A48" s="33">
        <v>3</v>
      </c>
      <c r="B48" s="34" t="s">
        <v>21</v>
      </c>
      <c r="C48" s="35">
        <v>5</v>
      </c>
      <c r="D48" s="34"/>
      <c r="E48" s="34"/>
      <c r="F48" s="34" t="s">
        <v>246</v>
      </c>
      <c r="G48" s="34"/>
      <c r="H48" s="36">
        <v>0</v>
      </c>
      <c r="I48" s="88">
        <v>4</v>
      </c>
      <c r="J48" s="36">
        <v>0</v>
      </c>
      <c r="K48" s="88">
        <v>5</v>
      </c>
      <c r="L48" s="33" t="s">
        <v>31</v>
      </c>
      <c r="M48" s="33" t="s">
        <v>26</v>
      </c>
      <c r="N48" s="34"/>
      <c r="O48" s="34"/>
    </row>
    <row r="49" spans="1:15" s="55" customFormat="1" ht="15" customHeight="1" x14ac:dyDescent="0.3">
      <c r="A49" s="33">
        <v>4</v>
      </c>
      <c r="B49" s="52" t="s">
        <v>21</v>
      </c>
      <c r="C49" s="53">
        <v>5</v>
      </c>
      <c r="D49" s="52"/>
      <c r="E49" s="52"/>
      <c r="F49" s="52" t="s">
        <v>152</v>
      </c>
      <c r="G49" s="52"/>
      <c r="H49" s="53">
        <v>1</v>
      </c>
      <c r="I49" s="53">
        <v>1</v>
      </c>
      <c r="J49" s="53">
        <f>K49*3</f>
        <v>9</v>
      </c>
      <c r="K49" s="53">
        <v>3</v>
      </c>
      <c r="L49" s="53" t="s">
        <v>31</v>
      </c>
      <c r="M49" s="53" t="s">
        <v>118</v>
      </c>
      <c r="N49" s="52"/>
      <c r="O49" s="54" t="s">
        <v>153</v>
      </c>
    </row>
    <row r="50" spans="1:15" s="10" customFormat="1" ht="15" customHeight="1" x14ac:dyDescent="0.3">
      <c r="A50" s="43"/>
      <c r="B50" s="44"/>
      <c r="C50" s="45"/>
      <c r="D50" s="44"/>
      <c r="E50" s="44"/>
      <c r="F50" s="44"/>
      <c r="G50" s="44"/>
      <c r="H50" s="46">
        <f>SUM(H46:H49)</f>
        <v>4</v>
      </c>
      <c r="I50" s="46">
        <f>SUM(I46:I49)</f>
        <v>7</v>
      </c>
      <c r="J50" s="46">
        <f>SUM(J46:J49)</f>
        <v>33</v>
      </c>
      <c r="K50" s="46">
        <f>SUM(K46:K49)</f>
        <v>16</v>
      </c>
      <c r="L50" s="47"/>
      <c r="M50" s="47"/>
      <c r="N50" s="44"/>
      <c r="O50" s="44"/>
    </row>
    <row r="51" spans="1:15" s="24" customFormat="1" ht="15" customHeight="1" x14ac:dyDescent="0.3">
      <c r="A51" s="33">
        <v>1</v>
      </c>
      <c r="B51" s="34" t="s">
        <v>21</v>
      </c>
      <c r="C51" s="35">
        <v>6</v>
      </c>
      <c r="D51" s="34" t="s">
        <v>154</v>
      </c>
      <c r="E51" s="34" t="s">
        <v>155</v>
      </c>
      <c r="F51" s="34" t="s">
        <v>156</v>
      </c>
      <c r="G51" s="34" t="s">
        <v>157</v>
      </c>
      <c r="H51" s="35">
        <v>2</v>
      </c>
      <c r="I51" s="35">
        <v>1</v>
      </c>
      <c r="J51" s="35">
        <f>K51*3</f>
        <v>12</v>
      </c>
      <c r="K51" s="89">
        <v>4</v>
      </c>
      <c r="L51" s="35" t="s">
        <v>25</v>
      </c>
      <c r="M51" s="35" t="s">
        <v>26</v>
      </c>
      <c r="N51" s="34"/>
      <c r="O51" s="34"/>
    </row>
    <row r="52" spans="1:15" s="24" customFormat="1" ht="15" customHeight="1" x14ac:dyDescent="0.3">
      <c r="A52" s="33">
        <v>2</v>
      </c>
      <c r="B52" s="34" t="s">
        <v>21</v>
      </c>
      <c r="C52" s="35">
        <v>6</v>
      </c>
      <c r="D52" s="34" t="s">
        <v>158</v>
      </c>
      <c r="E52" s="34" t="s">
        <v>159</v>
      </c>
      <c r="F52" s="34" t="s">
        <v>160</v>
      </c>
      <c r="G52" s="34" t="s">
        <v>78</v>
      </c>
      <c r="H52" s="36">
        <v>2</v>
      </c>
      <c r="I52" s="36">
        <v>2</v>
      </c>
      <c r="J52" s="36">
        <f>K52*3</f>
        <v>15</v>
      </c>
      <c r="K52" s="36">
        <v>5</v>
      </c>
      <c r="L52" s="33" t="s">
        <v>31</v>
      </c>
      <c r="M52" s="33" t="s">
        <v>26</v>
      </c>
      <c r="N52" s="34"/>
      <c r="O52" s="34"/>
    </row>
    <row r="53" spans="1:15" s="24" customFormat="1" ht="15" customHeight="1" x14ac:dyDescent="0.3">
      <c r="A53" s="33">
        <v>3</v>
      </c>
      <c r="B53" s="34" t="s">
        <v>21</v>
      </c>
      <c r="C53" s="35">
        <v>6</v>
      </c>
      <c r="D53" s="34"/>
      <c r="E53" s="34"/>
      <c r="F53" s="34" t="s">
        <v>247</v>
      </c>
      <c r="G53" s="34"/>
      <c r="H53" s="35">
        <v>0</v>
      </c>
      <c r="I53" s="89">
        <v>4</v>
      </c>
      <c r="J53" s="35">
        <v>0</v>
      </c>
      <c r="K53" s="89">
        <v>5</v>
      </c>
      <c r="L53" s="35" t="s">
        <v>31</v>
      </c>
      <c r="M53" s="35" t="s">
        <v>26</v>
      </c>
      <c r="N53" s="56" t="s">
        <v>246</v>
      </c>
      <c r="O53" s="34"/>
    </row>
    <row r="54" spans="1:15" s="55" customFormat="1" ht="15" customHeight="1" x14ac:dyDescent="0.3">
      <c r="A54" s="33">
        <v>4</v>
      </c>
      <c r="B54" s="52" t="s">
        <v>21</v>
      </c>
      <c r="C54" s="53">
        <v>6</v>
      </c>
      <c r="D54" s="52"/>
      <c r="E54" s="52"/>
      <c r="F54" s="52" t="s">
        <v>161</v>
      </c>
      <c r="G54" s="52"/>
      <c r="H54" s="53">
        <v>1</v>
      </c>
      <c r="I54" s="53">
        <v>1</v>
      </c>
      <c r="J54" s="53">
        <f>K54*3</f>
        <v>12</v>
      </c>
      <c r="K54" s="89">
        <v>4</v>
      </c>
      <c r="L54" s="53" t="s">
        <v>31</v>
      </c>
      <c r="M54" s="53" t="s">
        <v>118</v>
      </c>
      <c r="N54" s="52"/>
      <c r="O54" s="54" t="s">
        <v>153</v>
      </c>
    </row>
    <row r="55" spans="1:15" s="24" customFormat="1" ht="15" customHeight="1" x14ac:dyDescent="0.3">
      <c r="A55" s="43"/>
      <c r="B55" s="44"/>
      <c r="C55" s="45"/>
      <c r="D55" s="44"/>
      <c r="E55" s="44"/>
      <c r="F55" s="44"/>
      <c r="G55" s="44"/>
      <c r="H55" s="46">
        <f>SUM(H51:H54)</f>
        <v>5</v>
      </c>
      <c r="I55" s="46">
        <f>SUM(I51:I54)</f>
        <v>8</v>
      </c>
      <c r="J55" s="46">
        <f>SUM(J51:J54)</f>
        <v>39</v>
      </c>
      <c r="K55" s="46">
        <f>SUM(K51:K54)</f>
        <v>18</v>
      </c>
      <c r="L55" s="47"/>
      <c r="M55" s="47"/>
      <c r="N55" s="44"/>
      <c r="O55" s="44"/>
    </row>
    <row r="56" spans="1:15" ht="15" customHeight="1" x14ac:dyDescent="0.3">
      <c r="A56" s="38"/>
      <c r="B56" s="34" t="s">
        <v>21</v>
      </c>
      <c r="C56" s="35">
        <v>7</v>
      </c>
      <c r="D56" s="34"/>
      <c r="E56" s="34"/>
      <c r="F56" s="57" t="s">
        <v>162</v>
      </c>
      <c r="G56" s="34" t="s">
        <v>163</v>
      </c>
      <c r="H56" s="36"/>
      <c r="I56" s="36"/>
      <c r="J56" s="36">
        <v>600</v>
      </c>
      <c r="K56" s="36">
        <v>30</v>
      </c>
      <c r="L56" s="33" t="s">
        <v>164</v>
      </c>
      <c r="M56" s="33" t="s">
        <v>26</v>
      </c>
      <c r="N56" s="34"/>
      <c r="O56" s="34"/>
    </row>
    <row r="57" spans="1:15" ht="15" customHeight="1" x14ac:dyDescent="0.3">
      <c r="A57" s="58"/>
      <c r="B57" s="44"/>
      <c r="C57" s="45"/>
      <c r="D57" s="44"/>
      <c r="E57" s="44"/>
      <c r="F57" s="44"/>
      <c r="G57" s="44"/>
      <c r="H57" s="46">
        <f>+H56</f>
        <v>0</v>
      </c>
      <c r="I57" s="46">
        <f>+I56</f>
        <v>0</v>
      </c>
      <c r="J57" s="46">
        <f>+J56</f>
        <v>600</v>
      </c>
      <c r="K57" s="46">
        <f>+K56</f>
        <v>30</v>
      </c>
      <c r="L57" s="47"/>
      <c r="M57" s="47"/>
      <c r="N57" s="44"/>
      <c r="O57" s="44"/>
    </row>
    <row r="58" spans="1:15" s="37" customFormat="1" ht="15" customHeight="1" x14ac:dyDescent="0.3">
      <c r="A58" s="59"/>
      <c r="B58" s="60"/>
      <c r="C58" s="61"/>
      <c r="D58" s="60"/>
      <c r="E58" s="60"/>
      <c r="F58" s="60"/>
      <c r="G58" s="60"/>
      <c r="H58" s="62"/>
      <c r="I58" s="62"/>
      <c r="J58" s="62"/>
      <c r="K58" s="62"/>
      <c r="L58" s="19"/>
      <c r="M58" s="19"/>
      <c r="N58" s="60"/>
      <c r="O58" s="60"/>
    </row>
    <row r="59" spans="1:15" ht="15" customHeight="1" x14ac:dyDescent="0.3">
      <c r="B59" s="60"/>
      <c r="C59" s="61"/>
      <c r="D59" s="60"/>
      <c r="E59" s="60"/>
      <c r="F59" s="60"/>
      <c r="G59" s="60"/>
      <c r="H59" s="63"/>
      <c r="I59" s="63"/>
      <c r="J59" s="19"/>
      <c r="K59" s="22"/>
      <c r="L59" s="19"/>
      <c r="M59" s="19"/>
      <c r="N59" s="60"/>
      <c r="O59" s="60"/>
    </row>
    <row r="60" spans="1:15" ht="15" customHeight="1" x14ac:dyDescent="0.3">
      <c r="B60" s="64" t="s">
        <v>165</v>
      </c>
      <c r="G60" s="60"/>
      <c r="H60" s="92" t="s">
        <v>4</v>
      </c>
      <c r="I60" s="92"/>
      <c r="J60" s="21" t="s">
        <v>5</v>
      </c>
      <c r="O60" s="5"/>
    </row>
    <row r="61" spans="1:15" ht="15" customHeight="1" x14ac:dyDescent="0.3">
      <c r="B61" s="90" t="s">
        <v>166</v>
      </c>
      <c r="C61" s="90"/>
      <c r="D61" s="90"/>
      <c r="E61" s="68"/>
      <c r="F61" s="68"/>
      <c r="G61" s="60"/>
      <c r="H61" s="91" t="s">
        <v>6</v>
      </c>
      <c r="I61" s="91"/>
      <c r="J61" s="22" t="s">
        <v>7</v>
      </c>
      <c r="K61" s="69"/>
      <c r="L61" s="68"/>
      <c r="M61" s="68"/>
      <c r="N61" s="70"/>
      <c r="O61" s="70"/>
    </row>
    <row r="62" spans="1:15" ht="15" customHeight="1" x14ac:dyDescent="0.3">
      <c r="A62" s="71"/>
      <c r="B62" s="71" t="s">
        <v>8</v>
      </c>
      <c r="C62" s="28" t="s">
        <v>167</v>
      </c>
      <c r="D62" s="71" t="s">
        <v>168</v>
      </c>
      <c r="E62" s="71"/>
      <c r="F62" s="72" t="s">
        <v>12</v>
      </c>
      <c r="G62" s="71" t="s">
        <v>13</v>
      </c>
      <c r="H62" s="73" t="s">
        <v>169</v>
      </c>
      <c r="I62" s="73" t="s">
        <v>170</v>
      </c>
      <c r="J62" s="73" t="s">
        <v>169</v>
      </c>
      <c r="K62" s="73" t="s">
        <v>171</v>
      </c>
      <c r="L62" s="28" t="s">
        <v>172</v>
      </c>
      <c r="M62" s="28" t="s">
        <v>173</v>
      </c>
      <c r="N62" s="74" t="s">
        <v>19</v>
      </c>
      <c r="O62" s="74"/>
    </row>
    <row r="63" spans="1:15" ht="15" customHeight="1" x14ac:dyDescent="0.3">
      <c r="A63" s="38">
        <v>5</v>
      </c>
      <c r="B63" s="34" t="s">
        <v>21</v>
      </c>
      <c r="C63" s="35">
        <v>5</v>
      </c>
      <c r="D63" s="34" t="s">
        <v>174</v>
      </c>
      <c r="E63" s="34" t="s">
        <v>175</v>
      </c>
      <c r="F63" s="34" t="s">
        <v>176</v>
      </c>
      <c r="G63" s="34" t="s">
        <v>131</v>
      </c>
      <c r="H63" s="36">
        <v>2</v>
      </c>
      <c r="I63" s="36">
        <v>2</v>
      </c>
      <c r="J63" s="36">
        <f>K63*3</f>
        <v>15</v>
      </c>
      <c r="K63" s="36">
        <v>5</v>
      </c>
      <c r="L63" s="33" t="s">
        <v>31</v>
      </c>
      <c r="M63" s="33" t="s">
        <v>26</v>
      </c>
      <c r="N63" s="36"/>
      <c r="O63" s="36"/>
    </row>
    <row r="64" spans="1:15" ht="15" customHeight="1" x14ac:dyDescent="0.3">
      <c r="A64" s="38">
        <v>6</v>
      </c>
      <c r="B64" s="34" t="s">
        <v>21</v>
      </c>
      <c r="C64" s="35">
        <v>5</v>
      </c>
      <c r="D64" s="34" t="s">
        <v>177</v>
      </c>
      <c r="E64" s="34" t="s">
        <v>178</v>
      </c>
      <c r="F64" s="87" t="s">
        <v>179</v>
      </c>
      <c r="G64" s="34" t="s">
        <v>180</v>
      </c>
      <c r="H64" s="36">
        <v>2</v>
      </c>
      <c r="I64" s="36">
        <v>1</v>
      </c>
      <c r="J64" s="36">
        <f>K64*3</f>
        <v>12</v>
      </c>
      <c r="K64" s="88">
        <v>4</v>
      </c>
      <c r="L64" s="33" t="s">
        <v>25</v>
      </c>
      <c r="M64" s="33" t="s">
        <v>26</v>
      </c>
      <c r="N64" s="36"/>
      <c r="O64" s="36"/>
    </row>
    <row r="65" spans="1:15" ht="15" customHeight="1" x14ac:dyDescent="0.3">
      <c r="A65" s="38">
        <v>7</v>
      </c>
      <c r="B65" s="39" t="s">
        <v>21</v>
      </c>
      <c r="C65" s="40">
        <v>5</v>
      </c>
      <c r="D65" s="39" t="s">
        <v>181</v>
      </c>
      <c r="E65" s="39" t="s">
        <v>182</v>
      </c>
      <c r="F65" s="39" t="s">
        <v>183</v>
      </c>
      <c r="G65" s="39" t="s">
        <v>131</v>
      </c>
      <c r="H65" s="41">
        <v>2</v>
      </c>
      <c r="I65" s="41">
        <v>1</v>
      </c>
      <c r="J65" s="41">
        <f>K65*3</f>
        <v>15</v>
      </c>
      <c r="K65" s="41">
        <v>5</v>
      </c>
      <c r="L65" s="41" t="s">
        <v>31</v>
      </c>
      <c r="M65" s="42" t="s">
        <v>51</v>
      </c>
      <c r="N65" s="39"/>
      <c r="O65" s="39" t="s">
        <v>52</v>
      </c>
    </row>
    <row r="66" spans="1:15" x14ac:dyDescent="0.3">
      <c r="A66" s="38"/>
      <c r="B66" s="39" t="s">
        <v>21</v>
      </c>
      <c r="C66" s="40">
        <v>5</v>
      </c>
      <c r="D66" s="39" t="s">
        <v>184</v>
      </c>
      <c r="E66" s="39" t="s">
        <v>185</v>
      </c>
      <c r="F66" s="39" t="s">
        <v>186</v>
      </c>
      <c r="G66" s="39" t="s">
        <v>78</v>
      </c>
      <c r="H66" s="41">
        <v>2</v>
      </c>
      <c r="I66" s="41">
        <v>1</v>
      </c>
      <c r="J66" s="41">
        <f>K66*3</f>
        <v>15</v>
      </c>
      <c r="K66" s="41">
        <v>5</v>
      </c>
      <c r="L66" s="42" t="s">
        <v>25</v>
      </c>
      <c r="M66" s="42" t="s">
        <v>51</v>
      </c>
      <c r="N66" s="39"/>
      <c r="O66" s="39" t="s">
        <v>52</v>
      </c>
    </row>
    <row r="67" spans="1:15" ht="15" customHeight="1" x14ac:dyDescent="0.3">
      <c r="A67" s="45">
        <f>H67+I67</f>
        <v>21</v>
      </c>
      <c r="B67" s="44"/>
      <c r="C67" s="45"/>
      <c r="D67" s="44"/>
      <c r="E67" s="44"/>
      <c r="F67" s="44"/>
      <c r="G67" s="44"/>
      <c r="H67" s="46">
        <f>SUM(H46:H49)+H63+H64+H65</f>
        <v>10</v>
      </c>
      <c r="I67" s="46">
        <f>SUM(I46:I49)+I63+I64+I65</f>
        <v>11</v>
      </c>
      <c r="J67" s="46">
        <f>SUM(J46:J49)+J63+J64+J65</f>
        <v>75</v>
      </c>
      <c r="K67" s="46">
        <f>SUM($K$46:$K$49)+K63+K64+K65</f>
        <v>30</v>
      </c>
      <c r="L67" s="47"/>
      <c r="M67" s="47"/>
      <c r="N67" s="44"/>
      <c r="O67" s="44"/>
    </row>
    <row r="68" spans="1:15" s="37" customFormat="1" ht="15" customHeight="1" x14ac:dyDescent="0.3">
      <c r="A68" s="38">
        <v>5</v>
      </c>
      <c r="B68" s="34" t="s">
        <v>21</v>
      </c>
      <c r="C68" s="35">
        <v>6</v>
      </c>
      <c r="D68" s="34" t="s">
        <v>187</v>
      </c>
      <c r="E68" s="34" t="s">
        <v>188</v>
      </c>
      <c r="F68" s="87" t="s">
        <v>189</v>
      </c>
      <c r="G68" s="34" t="s">
        <v>190</v>
      </c>
      <c r="H68" s="36">
        <v>2</v>
      </c>
      <c r="I68" s="36">
        <v>0</v>
      </c>
      <c r="J68" s="36">
        <f>K68*3</f>
        <v>9</v>
      </c>
      <c r="K68" s="88">
        <v>3</v>
      </c>
      <c r="L68" s="33" t="s">
        <v>25</v>
      </c>
      <c r="M68" s="33" t="s">
        <v>26</v>
      </c>
      <c r="N68" s="36"/>
      <c r="O68" s="36"/>
    </row>
    <row r="69" spans="1:15" s="37" customFormat="1" ht="15" customHeight="1" x14ac:dyDescent="0.3">
      <c r="A69" s="38">
        <v>6</v>
      </c>
      <c r="B69" s="34" t="s">
        <v>21</v>
      </c>
      <c r="C69" s="35">
        <v>6</v>
      </c>
      <c r="D69" s="34" t="s">
        <v>191</v>
      </c>
      <c r="E69" s="34" t="s">
        <v>192</v>
      </c>
      <c r="F69" s="34" t="s">
        <v>193</v>
      </c>
      <c r="G69" s="34" t="s">
        <v>194</v>
      </c>
      <c r="H69" s="36">
        <v>2</v>
      </c>
      <c r="I69" s="36">
        <v>1</v>
      </c>
      <c r="J69" s="36">
        <f>K69*3</f>
        <v>12</v>
      </c>
      <c r="K69" s="36">
        <v>4</v>
      </c>
      <c r="L69" s="33" t="s">
        <v>31</v>
      </c>
      <c r="M69" s="33" t="s">
        <v>26</v>
      </c>
      <c r="N69" s="36"/>
      <c r="O69" s="36"/>
    </row>
    <row r="70" spans="1:15" ht="15" customHeight="1" x14ac:dyDescent="0.3">
      <c r="A70" s="38">
        <v>7</v>
      </c>
      <c r="B70" s="39" t="s">
        <v>21</v>
      </c>
      <c r="C70" s="40">
        <v>6</v>
      </c>
      <c r="D70" s="39" t="s">
        <v>195</v>
      </c>
      <c r="E70" s="39" t="s">
        <v>196</v>
      </c>
      <c r="F70" s="39" t="s">
        <v>197</v>
      </c>
      <c r="G70" s="39" t="s">
        <v>198</v>
      </c>
      <c r="H70" s="41">
        <v>2</v>
      </c>
      <c r="I70" s="41">
        <v>0</v>
      </c>
      <c r="J70" s="41">
        <f>K70*3</f>
        <v>12</v>
      </c>
      <c r="K70" s="41">
        <v>4</v>
      </c>
      <c r="L70" s="41" t="s">
        <v>25</v>
      </c>
      <c r="M70" s="42" t="s">
        <v>51</v>
      </c>
      <c r="N70" s="39"/>
      <c r="O70" s="39" t="s">
        <v>52</v>
      </c>
    </row>
    <row r="71" spans="1:15" ht="15" customHeight="1" x14ac:dyDescent="0.3">
      <c r="A71" s="38"/>
      <c r="B71" s="39" t="s">
        <v>21</v>
      </c>
      <c r="C71" s="40">
        <v>6</v>
      </c>
      <c r="D71" s="39" t="s">
        <v>199</v>
      </c>
      <c r="E71" s="39" t="s">
        <v>200</v>
      </c>
      <c r="F71" s="39" t="s">
        <v>201</v>
      </c>
      <c r="G71" s="39" t="s">
        <v>202</v>
      </c>
      <c r="H71" s="41">
        <v>2</v>
      </c>
      <c r="I71" s="41">
        <v>0</v>
      </c>
      <c r="J71" s="41">
        <v>12</v>
      </c>
      <c r="K71" s="41">
        <v>4</v>
      </c>
      <c r="L71" s="41" t="s">
        <v>25</v>
      </c>
      <c r="M71" s="42" t="s">
        <v>51</v>
      </c>
      <c r="N71" s="39"/>
      <c r="O71" s="39" t="s">
        <v>52</v>
      </c>
    </row>
    <row r="72" spans="1:15" ht="15" customHeight="1" x14ac:dyDescent="0.3">
      <c r="A72" s="43">
        <f>H72+I72</f>
        <v>43</v>
      </c>
      <c r="B72" s="44"/>
      <c r="C72" s="44"/>
      <c r="D72" s="44"/>
      <c r="E72" s="44"/>
      <c r="F72" s="44"/>
      <c r="G72" s="44"/>
      <c r="H72" s="46">
        <f>SUM($K$51:$K$54)+H68+H69+H70</f>
        <v>24</v>
      </c>
      <c r="I72" s="46">
        <f>SUM($K$51:$K$54)+I68+I69+I70</f>
        <v>19</v>
      </c>
      <c r="J72" s="46">
        <f>SUM($K$51:$K$54)+J68+J69+J70</f>
        <v>51</v>
      </c>
      <c r="K72" s="46">
        <f>SUM($K$51:$K$54)+K68+K69+K70</f>
        <v>29</v>
      </c>
      <c r="L72" s="47"/>
      <c r="M72" s="47"/>
      <c r="N72" s="44"/>
      <c r="O72" s="44"/>
    </row>
    <row r="73" spans="1:15" s="37" customFormat="1" ht="15" customHeight="1" x14ac:dyDescent="0.3">
      <c r="A73" s="75"/>
      <c r="B73" s="60"/>
      <c r="C73" s="61"/>
      <c r="D73" s="60"/>
      <c r="E73" s="60"/>
      <c r="F73" s="60"/>
      <c r="G73" s="60"/>
      <c r="H73" s="22"/>
      <c r="I73" s="22"/>
      <c r="J73" s="22"/>
      <c r="K73" s="76">
        <f>K18+K28+K37+K45+K67+K72</f>
        <v>180</v>
      </c>
      <c r="L73" s="19"/>
      <c r="M73" s="60"/>
      <c r="N73" s="60"/>
      <c r="O73" s="19"/>
    </row>
    <row r="74" spans="1:15" ht="15" customHeight="1" x14ac:dyDescent="0.3">
      <c r="B74" s="77"/>
      <c r="C74" s="78"/>
      <c r="D74" s="77"/>
      <c r="E74" s="77"/>
      <c r="F74" s="79"/>
      <c r="G74" s="77"/>
      <c r="O74" s="5"/>
    </row>
    <row r="75" spans="1:15" ht="15" customHeight="1" x14ac:dyDescent="0.3">
      <c r="B75" s="25" t="s">
        <v>203</v>
      </c>
      <c r="C75" s="61"/>
      <c r="D75" s="60"/>
      <c r="E75" s="60"/>
      <c r="F75" s="60"/>
      <c r="G75" s="60"/>
      <c r="H75" s="92" t="s">
        <v>4</v>
      </c>
      <c r="I75" s="92"/>
      <c r="J75" s="21" t="s">
        <v>5</v>
      </c>
      <c r="K75" s="62"/>
      <c r="L75" s="19"/>
      <c r="M75" s="19"/>
      <c r="N75" s="60"/>
      <c r="O75" s="60"/>
    </row>
    <row r="76" spans="1:15" ht="15" customHeight="1" x14ac:dyDescent="0.3">
      <c r="B76" s="90" t="s">
        <v>204</v>
      </c>
      <c r="C76" s="90"/>
      <c r="D76" s="90"/>
      <c r="E76" s="20"/>
      <c r="F76" s="20"/>
      <c r="G76" s="20"/>
      <c r="H76" s="91" t="s">
        <v>6</v>
      </c>
      <c r="I76" s="91"/>
      <c r="J76" s="22" t="s">
        <v>7</v>
      </c>
      <c r="K76" s="22"/>
      <c r="L76" s="19"/>
      <c r="M76" s="19"/>
      <c r="N76" s="23"/>
      <c r="O76" s="23"/>
    </row>
    <row r="77" spans="1:15" ht="15" customHeight="1" x14ac:dyDescent="0.3">
      <c r="A77" s="71"/>
      <c r="B77" s="71" t="s">
        <v>8</v>
      </c>
      <c r="C77" s="28" t="s">
        <v>167</v>
      </c>
      <c r="D77" s="71" t="s">
        <v>168</v>
      </c>
      <c r="E77" s="71"/>
      <c r="F77" s="72" t="s">
        <v>12</v>
      </c>
      <c r="G77" s="71" t="s">
        <v>13</v>
      </c>
      <c r="H77" s="73" t="s">
        <v>169</v>
      </c>
      <c r="I77" s="73" t="s">
        <v>170</v>
      </c>
      <c r="J77" s="73" t="s">
        <v>169</v>
      </c>
      <c r="K77" s="73" t="s">
        <v>171</v>
      </c>
      <c r="L77" s="28" t="s">
        <v>172</v>
      </c>
      <c r="M77" s="28" t="s">
        <v>173</v>
      </c>
      <c r="N77" s="74" t="s">
        <v>19</v>
      </c>
      <c r="O77" s="74"/>
    </row>
    <row r="78" spans="1:15" ht="15" customHeight="1" x14ac:dyDescent="0.3">
      <c r="A78" s="38">
        <v>5</v>
      </c>
      <c r="B78" s="34" t="s">
        <v>21</v>
      </c>
      <c r="C78" s="35">
        <v>5</v>
      </c>
      <c r="D78" s="34" t="s">
        <v>205</v>
      </c>
      <c r="E78" s="34" t="s">
        <v>206</v>
      </c>
      <c r="F78" s="87" t="s">
        <v>207</v>
      </c>
      <c r="G78" s="34" t="s">
        <v>208</v>
      </c>
      <c r="H78" s="35">
        <v>2</v>
      </c>
      <c r="I78" s="35">
        <v>0</v>
      </c>
      <c r="J78" s="35">
        <f>K78*3</f>
        <v>9</v>
      </c>
      <c r="K78" s="89">
        <v>3</v>
      </c>
      <c r="L78" s="35" t="s">
        <v>25</v>
      </c>
      <c r="M78" s="35" t="s">
        <v>26</v>
      </c>
      <c r="N78" s="34"/>
      <c r="O78" s="34"/>
    </row>
    <row r="79" spans="1:15" ht="15" customHeight="1" x14ac:dyDescent="0.3">
      <c r="A79" s="38">
        <v>6</v>
      </c>
      <c r="B79" s="34" t="s">
        <v>21</v>
      </c>
      <c r="C79" s="35">
        <v>5</v>
      </c>
      <c r="D79" s="34" t="s">
        <v>184</v>
      </c>
      <c r="E79" s="34" t="s">
        <v>185</v>
      </c>
      <c r="F79" s="34" t="s">
        <v>186</v>
      </c>
      <c r="G79" s="34" t="s">
        <v>78</v>
      </c>
      <c r="H79" s="36">
        <v>2</v>
      </c>
      <c r="I79" s="36">
        <v>1</v>
      </c>
      <c r="J79" s="36">
        <f>K79*3</f>
        <v>15</v>
      </c>
      <c r="K79" s="36">
        <v>5</v>
      </c>
      <c r="L79" s="33" t="s">
        <v>25</v>
      </c>
      <c r="M79" s="33" t="s">
        <v>26</v>
      </c>
      <c r="N79" s="34"/>
      <c r="O79" s="34"/>
    </row>
    <row r="80" spans="1:15" ht="15" customHeight="1" x14ac:dyDescent="0.3">
      <c r="A80" s="38">
        <v>7</v>
      </c>
      <c r="B80" s="39" t="s">
        <v>21</v>
      </c>
      <c r="C80" s="40">
        <v>5</v>
      </c>
      <c r="D80" s="39" t="s">
        <v>181</v>
      </c>
      <c r="E80" s="39" t="s">
        <v>182</v>
      </c>
      <c r="F80" s="39" t="s">
        <v>183</v>
      </c>
      <c r="G80" s="39" t="s">
        <v>131</v>
      </c>
      <c r="H80" s="41">
        <v>2</v>
      </c>
      <c r="I80" s="41">
        <v>1</v>
      </c>
      <c r="J80" s="41">
        <f>K80*3</f>
        <v>15</v>
      </c>
      <c r="K80" s="41">
        <v>5</v>
      </c>
      <c r="L80" s="41" t="s">
        <v>31</v>
      </c>
      <c r="M80" s="42" t="s">
        <v>51</v>
      </c>
      <c r="N80" s="39"/>
      <c r="O80" s="39" t="s">
        <v>52</v>
      </c>
    </row>
    <row r="81" spans="1:15" ht="15" customHeight="1" x14ac:dyDescent="0.3">
      <c r="A81" s="38"/>
      <c r="B81" s="39" t="s">
        <v>21</v>
      </c>
      <c r="C81" s="40">
        <v>5</v>
      </c>
      <c r="D81" s="39" t="s">
        <v>209</v>
      </c>
      <c r="E81" s="39" t="s">
        <v>210</v>
      </c>
      <c r="F81" s="39" t="s">
        <v>211</v>
      </c>
      <c r="G81" s="39" t="s">
        <v>251</v>
      </c>
      <c r="H81" s="41">
        <v>2</v>
      </c>
      <c r="I81" s="41">
        <v>1</v>
      </c>
      <c r="J81" s="41">
        <v>12</v>
      </c>
      <c r="K81" s="41">
        <v>4</v>
      </c>
      <c r="L81" s="42" t="s">
        <v>25</v>
      </c>
      <c r="M81" s="42" t="s">
        <v>51</v>
      </c>
      <c r="N81" s="39"/>
      <c r="O81" s="39" t="s">
        <v>52</v>
      </c>
    </row>
    <row r="82" spans="1:15" ht="15" customHeight="1" x14ac:dyDescent="0.3">
      <c r="A82" s="43">
        <f>H82+I82</f>
        <v>40</v>
      </c>
      <c r="B82" s="44"/>
      <c r="C82" s="45"/>
      <c r="D82" s="44"/>
      <c r="E82" s="44"/>
      <c r="F82" s="44"/>
      <c r="G82" s="44"/>
      <c r="H82" s="46">
        <f>SUM($K$46:$K$49)+H78+H79+H80</f>
        <v>22</v>
      </c>
      <c r="I82" s="46">
        <f>SUM($K$46:$K$49)+I78+I79+I80</f>
        <v>18</v>
      </c>
      <c r="J82" s="46">
        <f>SUM($K$46:$K$49)+J78+J79+J80</f>
        <v>55</v>
      </c>
      <c r="K82" s="46">
        <f>SUM($K$46:$K$49)+K78+K79+K80</f>
        <v>29</v>
      </c>
      <c r="L82" s="47"/>
      <c r="M82" s="47"/>
      <c r="N82" s="44"/>
      <c r="O82" s="44"/>
    </row>
    <row r="83" spans="1:15" s="37" customFormat="1" ht="15" customHeight="1" x14ac:dyDescent="0.3">
      <c r="A83" s="38">
        <v>5</v>
      </c>
      <c r="B83" s="34" t="s">
        <v>21</v>
      </c>
      <c r="C83" s="35">
        <v>6</v>
      </c>
      <c r="D83" s="34" t="s">
        <v>195</v>
      </c>
      <c r="E83" s="34" t="s">
        <v>196</v>
      </c>
      <c r="F83" s="87" t="s">
        <v>197</v>
      </c>
      <c r="G83" s="34" t="s">
        <v>198</v>
      </c>
      <c r="H83" s="36">
        <v>2</v>
      </c>
      <c r="I83" s="36">
        <v>0</v>
      </c>
      <c r="J83" s="36">
        <f>K83*3</f>
        <v>9</v>
      </c>
      <c r="K83" s="88">
        <v>3</v>
      </c>
      <c r="L83" s="33" t="s">
        <v>25</v>
      </c>
      <c r="M83" s="33" t="s">
        <v>26</v>
      </c>
      <c r="N83" s="34"/>
      <c r="O83" s="34"/>
    </row>
    <row r="84" spans="1:15" s="37" customFormat="1" ht="15" customHeight="1" x14ac:dyDescent="0.3">
      <c r="A84" s="38">
        <v>6</v>
      </c>
      <c r="B84" s="34" t="s">
        <v>21</v>
      </c>
      <c r="C84" s="35">
        <v>6</v>
      </c>
      <c r="D84" s="34" t="s">
        <v>212</v>
      </c>
      <c r="E84" s="34" t="s">
        <v>213</v>
      </c>
      <c r="F84" s="34" t="s">
        <v>214</v>
      </c>
      <c r="G84" s="34" t="s">
        <v>131</v>
      </c>
      <c r="H84" s="36">
        <v>2</v>
      </c>
      <c r="I84" s="36">
        <v>1</v>
      </c>
      <c r="J84" s="36">
        <f>K84*3</f>
        <v>15</v>
      </c>
      <c r="K84" s="36">
        <v>5</v>
      </c>
      <c r="L84" s="33" t="s">
        <v>25</v>
      </c>
      <c r="M84" s="33" t="s">
        <v>26</v>
      </c>
      <c r="N84" s="34"/>
      <c r="O84" s="34"/>
    </row>
    <row r="85" spans="1:15" ht="15" customHeight="1" x14ac:dyDescent="0.3">
      <c r="A85" s="38">
        <v>7</v>
      </c>
      <c r="B85" s="39" t="s">
        <v>21</v>
      </c>
      <c r="C85" s="40">
        <v>6</v>
      </c>
      <c r="D85" s="39" t="s">
        <v>215</v>
      </c>
      <c r="E85" s="39" t="s">
        <v>216</v>
      </c>
      <c r="F85" s="39" t="s">
        <v>217</v>
      </c>
      <c r="G85" s="39" t="s">
        <v>218</v>
      </c>
      <c r="H85" s="41">
        <v>2</v>
      </c>
      <c r="I85" s="41">
        <v>1</v>
      </c>
      <c r="J85" s="41">
        <f>K85*3</f>
        <v>12</v>
      </c>
      <c r="K85" s="41">
        <v>4</v>
      </c>
      <c r="L85" s="42" t="s">
        <v>25</v>
      </c>
      <c r="M85" s="42" t="s">
        <v>51</v>
      </c>
      <c r="N85" s="39"/>
      <c r="O85" s="39" t="s">
        <v>52</v>
      </c>
    </row>
    <row r="86" spans="1:15" ht="15" customHeight="1" x14ac:dyDescent="0.3">
      <c r="A86" s="38"/>
      <c r="B86" s="39" t="s">
        <v>21</v>
      </c>
      <c r="C86" s="40">
        <v>6</v>
      </c>
      <c r="D86" s="39" t="s">
        <v>219</v>
      </c>
      <c r="E86" s="39" t="s">
        <v>220</v>
      </c>
      <c r="F86" s="39" t="s">
        <v>221</v>
      </c>
      <c r="G86" s="39" t="s">
        <v>218</v>
      </c>
      <c r="H86" s="41">
        <v>2</v>
      </c>
      <c r="I86" s="41">
        <v>1</v>
      </c>
      <c r="J86" s="41">
        <f>K86*3</f>
        <v>12</v>
      </c>
      <c r="K86" s="41">
        <v>4</v>
      </c>
      <c r="L86" s="42" t="s">
        <v>25</v>
      </c>
      <c r="M86" s="42" t="s">
        <v>51</v>
      </c>
      <c r="N86" s="49"/>
      <c r="O86" s="39" t="s">
        <v>52</v>
      </c>
    </row>
    <row r="87" spans="1:15" ht="15" customHeight="1" x14ac:dyDescent="0.3">
      <c r="A87" s="43">
        <f>H87+I87</f>
        <v>44</v>
      </c>
      <c r="B87" s="44"/>
      <c r="C87" s="45"/>
      <c r="D87" s="44"/>
      <c r="E87" s="44"/>
      <c r="F87" s="44"/>
      <c r="G87" s="44"/>
      <c r="H87" s="46">
        <f>SUM($K$51:$K$54)+H83+H84+H85</f>
        <v>24</v>
      </c>
      <c r="I87" s="46">
        <f>SUM($K$51:$K$54)+I83+I84+I85</f>
        <v>20</v>
      </c>
      <c r="J87" s="46">
        <f>SUM($K$51:$K$54)+J83+J84+J85</f>
        <v>54</v>
      </c>
      <c r="K87" s="46">
        <f>SUM($K$51:$K$54)+K83+K84+K85</f>
        <v>30</v>
      </c>
      <c r="L87" s="47"/>
      <c r="M87" s="47"/>
      <c r="N87" s="44"/>
      <c r="O87" s="44"/>
    </row>
    <row r="88" spans="1:15" x14ac:dyDescent="0.3">
      <c r="B88" s="60"/>
      <c r="C88" s="61"/>
      <c r="D88" s="60"/>
      <c r="E88" s="60"/>
      <c r="F88" s="60"/>
      <c r="G88" s="60"/>
      <c r="H88" s="22"/>
      <c r="I88" s="22"/>
      <c r="J88" s="22"/>
      <c r="K88" s="76">
        <f>K18+K28+K37+K45+K82+K87</f>
        <v>180</v>
      </c>
      <c r="L88" s="19"/>
      <c r="M88" s="19"/>
      <c r="N88" s="60"/>
      <c r="O88" s="60"/>
    </row>
    <row r="89" spans="1:15" x14ac:dyDescent="0.3">
      <c r="B89" s="60"/>
      <c r="C89" s="61"/>
      <c r="D89" s="60"/>
      <c r="E89" s="60"/>
      <c r="F89" s="60"/>
      <c r="G89" s="60"/>
      <c r="H89" s="22"/>
      <c r="I89" s="22"/>
      <c r="J89" s="22"/>
      <c r="K89" s="22"/>
      <c r="L89" s="19"/>
      <c r="M89" s="19"/>
      <c r="N89" s="60"/>
      <c r="O89" s="60"/>
    </row>
    <row r="90" spans="1:15" x14ac:dyDescent="0.3">
      <c r="B90" s="25" t="s">
        <v>222</v>
      </c>
      <c r="C90" s="61"/>
      <c r="D90" s="60"/>
      <c r="E90" s="60"/>
      <c r="F90" s="60"/>
      <c r="G90" s="60"/>
      <c r="H90" s="92" t="s">
        <v>4</v>
      </c>
      <c r="I90" s="92"/>
      <c r="J90" s="21" t="s">
        <v>5</v>
      </c>
      <c r="K90" s="62"/>
      <c r="L90" s="19"/>
      <c r="M90" s="19"/>
      <c r="N90" s="60"/>
      <c r="O90" s="60"/>
    </row>
    <row r="91" spans="1:15" x14ac:dyDescent="0.3">
      <c r="B91" s="90" t="s">
        <v>223</v>
      </c>
      <c r="C91" s="90"/>
      <c r="D91" s="90"/>
      <c r="E91" s="20"/>
      <c r="F91" s="20"/>
      <c r="G91" s="20"/>
      <c r="H91" s="91" t="s">
        <v>6</v>
      </c>
      <c r="I91" s="91"/>
      <c r="J91" s="22" t="s">
        <v>7</v>
      </c>
      <c r="K91" s="22"/>
      <c r="L91" s="19"/>
      <c r="M91" s="19"/>
      <c r="N91" s="23"/>
      <c r="O91" s="23"/>
    </row>
    <row r="92" spans="1:15" x14ac:dyDescent="0.3">
      <c r="A92" s="71"/>
      <c r="B92" s="71" t="s">
        <v>8</v>
      </c>
      <c r="C92" s="28" t="s">
        <v>167</v>
      </c>
      <c r="D92" s="71" t="s">
        <v>168</v>
      </c>
      <c r="E92" s="71"/>
      <c r="F92" s="72" t="s">
        <v>12</v>
      </c>
      <c r="G92" s="71" t="s">
        <v>13</v>
      </c>
      <c r="H92" s="73" t="s">
        <v>169</v>
      </c>
      <c r="I92" s="73" t="s">
        <v>170</v>
      </c>
      <c r="J92" s="73" t="s">
        <v>169</v>
      </c>
      <c r="K92" s="73" t="s">
        <v>171</v>
      </c>
      <c r="L92" s="28" t="s">
        <v>172</v>
      </c>
      <c r="M92" s="28" t="s">
        <v>173</v>
      </c>
      <c r="N92" s="74" t="s">
        <v>19</v>
      </c>
      <c r="O92" s="74"/>
    </row>
    <row r="93" spans="1:15" x14ac:dyDescent="0.3">
      <c r="A93" s="38">
        <v>5</v>
      </c>
      <c r="B93" s="34" t="s">
        <v>21</v>
      </c>
      <c r="C93" s="35">
        <v>5</v>
      </c>
      <c r="D93" s="34" t="s">
        <v>224</v>
      </c>
      <c r="E93" s="34" t="s">
        <v>225</v>
      </c>
      <c r="F93" s="34" t="s">
        <v>226</v>
      </c>
      <c r="G93" s="34" t="s">
        <v>143</v>
      </c>
      <c r="H93" s="35">
        <v>2</v>
      </c>
      <c r="I93" s="35">
        <v>1</v>
      </c>
      <c r="J93" s="35">
        <f>K93*3</f>
        <v>15</v>
      </c>
      <c r="K93" s="35">
        <v>5</v>
      </c>
      <c r="L93" s="35" t="s">
        <v>25</v>
      </c>
      <c r="M93" s="35" t="s">
        <v>26</v>
      </c>
      <c r="N93" s="34"/>
      <c r="O93" s="34"/>
    </row>
    <row r="94" spans="1:15" x14ac:dyDescent="0.3">
      <c r="A94" s="38">
        <v>6</v>
      </c>
      <c r="B94" s="34" t="s">
        <v>21</v>
      </c>
      <c r="C94" s="35">
        <v>5</v>
      </c>
      <c r="D94" s="34" t="s">
        <v>227</v>
      </c>
      <c r="E94" s="34" t="s">
        <v>228</v>
      </c>
      <c r="F94" s="87" t="s">
        <v>229</v>
      </c>
      <c r="G94" s="34" t="s">
        <v>151</v>
      </c>
      <c r="H94" s="36">
        <v>2</v>
      </c>
      <c r="I94" s="36">
        <v>0</v>
      </c>
      <c r="J94" s="36">
        <f>K94*3</f>
        <v>9</v>
      </c>
      <c r="K94" s="88">
        <v>3</v>
      </c>
      <c r="L94" s="33" t="s">
        <v>25</v>
      </c>
      <c r="M94" s="33" t="s">
        <v>26</v>
      </c>
      <c r="N94" s="34"/>
      <c r="O94" s="34"/>
    </row>
    <row r="95" spans="1:15" x14ac:dyDescent="0.3">
      <c r="A95" s="38">
        <v>7</v>
      </c>
      <c r="B95" s="39" t="s">
        <v>21</v>
      </c>
      <c r="C95" s="40">
        <v>5</v>
      </c>
      <c r="D95" s="39" t="s">
        <v>209</v>
      </c>
      <c r="E95" s="39" t="s">
        <v>210</v>
      </c>
      <c r="F95" s="39" t="s">
        <v>211</v>
      </c>
      <c r="G95" s="39" t="s">
        <v>251</v>
      </c>
      <c r="H95" s="40">
        <v>2</v>
      </c>
      <c r="I95" s="40">
        <v>1</v>
      </c>
      <c r="J95" s="40">
        <f>K95*3</f>
        <v>12</v>
      </c>
      <c r="K95" s="40">
        <v>4</v>
      </c>
      <c r="L95" s="40" t="s">
        <v>25</v>
      </c>
      <c r="M95" s="42" t="s">
        <v>51</v>
      </c>
      <c r="N95" s="39"/>
      <c r="O95" s="39" t="s">
        <v>52</v>
      </c>
    </row>
    <row r="96" spans="1:15" x14ac:dyDescent="0.3">
      <c r="A96" s="38"/>
      <c r="B96" s="39" t="s">
        <v>21</v>
      </c>
      <c r="C96" s="40">
        <v>5</v>
      </c>
      <c r="D96" s="39" t="s">
        <v>184</v>
      </c>
      <c r="E96" s="39" t="s">
        <v>185</v>
      </c>
      <c r="F96" s="39" t="s">
        <v>186</v>
      </c>
      <c r="G96" s="39" t="s">
        <v>78</v>
      </c>
      <c r="H96" s="41">
        <v>2</v>
      </c>
      <c r="I96" s="41">
        <v>1</v>
      </c>
      <c r="J96" s="41">
        <v>12</v>
      </c>
      <c r="K96" s="41">
        <v>4</v>
      </c>
      <c r="L96" s="42" t="s">
        <v>25</v>
      </c>
      <c r="M96" s="42" t="s">
        <v>51</v>
      </c>
      <c r="N96" s="39"/>
      <c r="O96" s="39" t="s">
        <v>52</v>
      </c>
    </row>
    <row r="97" spans="1:15" x14ac:dyDescent="0.3">
      <c r="A97" s="43">
        <f>H97+I97</f>
        <v>40</v>
      </c>
      <c r="B97" s="44"/>
      <c r="C97" s="45"/>
      <c r="D97" s="44"/>
      <c r="E97" s="44"/>
      <c r="F97" s="44"/>
      <c r="G97" s="44"/>
      <c r="H97" s="46">
        <f>SUM($K$46:$K$49)+H93+H94+H95</f>
        <v>22</v>
      </c>
      <c r="I97" s="46">
        <f>SUM($K$46:$K$49)+I93+I94+I95</f>
        <v>18</v>
      </c>
      <c r="J97" s="46">
        <f>SUM($K$46:$K$49)+J93+J94+J95</f>
        <v>52</v>
      </c>
      <c r="K97" s="46">
        <f>SUM($K$46:$K$49)+K93+K94+K95</f>
        <v>28</v>
      </c>
      <c r="L97" s="47"/>
      <c r="M97" s="47"/>
      <c r="N97" s="44"/>
      <c r="O97" s="44"/>
    </row>
    <row r="98" spans="1:15" x14ac:dyDescent="0.3">
      <c r="A98" s="38">
        <v>5</v>
      </c>
      <c r="B98" s="34" t="s">
        <v>21</v>
      </c>
      <c r="C98" s="35">
        <v>6</v>
      </c>
      <c r="D98" s="34" t="s">
        <v>215</v>
      </c>
      <c r="E98" s="34" t="s">
        <v>216</v>
      </c>
      <c r="F98" s="87" t="s">
        <v>217</v>
      </c>
      <c r="G98" s="34" t="s">
        <v>218</v>
      </c>
      <c r="H98" s="36">
        <v>2</v>
      </c>
      <c r="I98" s="36">
        <v>1</v>
      </c>
      <c r="J98" s="36">
        <f>K98*3</f>
        <v>12</v>
      </c>
      <c r="K98" s="88">
        <v>4</v>
      </c>
      <c r="L98" s="33" t="s">
        <v>25</v>
      </c>
      <c r="M98" s="33" t="s">
        <v>26</v>
      </c>
      <c r="N98" s="34"/>
      <c r="O98" s="34"/>
    </row>
    <row r="99" spans="1:15" x14ac:dyDescent="0.3">
      <c r="A99" s="38">
        <v>6</v>
      </c>
      <c r="B99" s="34" t="s">
        <v>21</v>
      </c>
      <c r="C99" s="35">
        <v>6</v>
      </c>
      <c r="D99" s="34" t="s">
        <v>230</v>
      </c>
      <c r="E99" s="34" t="s">
        <v>231</v>
      </c>
      <c r="F99" s="34" t="s">
        <v>232</v>
      </c>
      <c r="G99" s="34" t="s">
        <v>104</v>
      </c>
      <c r="H99" s="36">
        <v>2</v>
      </c>
      <c r="I99" s="36">
        <v>1</v>
      </c>
      <c r="J99" s="36">
        <f>K99*3</f>
        <v>15</v>
      </c>
      <c r="K99" s="36">
        <v>5</v>
      </c>
      <c r="L99" s="33" t="s">
        <v>25</v>
      </c>
      <c r="M99" s="33" t="s">
        <v>26</v>
      </c>
      <c r="N99" s="34"/>
      <c r="O99" s="34"/>
    </row>
    <row r="100" spans="1:15" x14ac:dyDescent="0.3">
      <c r="A100" s="38">
        <v>7</v>
      </c>
      <c r="B100" s="39" t="s">
        <v>21</v>
      </c>
      <c r="C100" s="40">
        <v>6</v>
      </c>
      <c r="D100" s="39" t="s">
        <v>195</v>
      </c>
      <c r="E100" s="39" t="s">
        <v>196</v>
      </c>
      <c r="F100" s="39" t="s">
        <v>197</v>
      </c>
      <c r="G100" s="39" t="s">
        <v>198</v>
      </c>
      <c r="H100" s="41">
        <v>2</v>
      </c>
      <c r="I100" s="41">
        <v>0</v>
      </c>
      <c r="J100" s="41">
        <v>9</v>
      </c>
      <c r="K100" s="41">
        <v>3</v>
      </c>
      <c r="L100" s="42" t="s">
        <v>25</v>
      </c>
      <c r="M100" s="42" t="s">
        <v>51</v>
      </c>
      <c r="N100" s="39"/>
      <c r="O100" s="39" t="s">
        <v>52</v>
      </c>
    </row>
    <row r="101" spans="1:15" x14ac:dyDescent="0.3">
      <c r="A101" s="38"/>
      <c r="B101" s="39" t="s">
        <v>21</v>
      </c>
      <c r="C101" s="40">
        <v>6</v>
      </c>
      <c r="D101" s="39" t="s">
        <v>233</v>
      </c>
      <c r="E101" s="39" t="s">
        <v>234</v>
      </c>
      <c r="F101" s="39" t="s">
        <v>235</v>
      </c>
      <c r="G101" s="39" t="s">
        <v>151</v>
      </c>
      <c r="H101" s="41">
        <v>2</v>
      </c>
      <c r="I101" s="41">
        <v>0</v>
      </c>
      <c r="J101" s="41">
        <f>K101*3</f>
        <v>12</v>
      </c>
      <c r="K101" s="41">
        <v>4</v>
      </c>
      <c r="L101" s="42" t="s">
        <v>25</v>
      </c>
      <c r="M101" s="42" t="s">
        <v>51</v>
      </c>
      <c r="N101" s="49"/>
      <c r="O101" s="39" t="s">
        <v>52</v>
      </c>
    </row>
    <row r="102" spans="1:15" x14ac:dyDescent="0.3">
      <c r="A102" s="43">
        <f>H102+I102</f>
        <v>44</v>
      </c>
      <c r="B102" s="44"/>
      <c r="C102" s="45"/>
      <c r="D102" s="44"/>
      <c r="E102" s="44"/>
      <c r="F102" s="44"/>
      <c r="G102" s="44"/>
      <c r="H102" s="46">
        <f>SUM($K$51:$K$54)+H98+H99+H100</f>
        <v>24</v>
      </c>
      <c r="I102" s="46">
        <f>SUM($K$51:$K$54)+I98+I99+I100</f>
        <v>20</v>
      </c>
      <c r="J102" s="46">
        <f>SUM($K$51:$K$54)+J98+J99+J100</f>
        <v>54</v>
      </c>
      <c r="K102" s="46">
        <f>SUM($K$51:$K$54)+K98+K99+K101</f>
        <v>31</v>
      </c>
      <c r="L102" s="47"/>
      <c r="M102" s="47"/>
      <c r="N102" s="44"/>
      <c r="O102" s="44"/>
    </row>
    <row r="103" spans="1:15" x14ac:dyDescent="0.3">
      <c r="B103" s="60"/>
      <c r="C103" s="61"/>
      <c r="D103" s="60"/>
      <c r="E103" s="60"/>
      <c r="F103" s="60"/>
      <c r="G103" s="60"/>
      <c r="H103" s="22"/>
      <c r="I103" s="22"/>
      <c r="J103" s="22"/>
      <c r="K103" s="76">
        <f>K18+K28+K37+K45+K97+K102</f>
        <v>180</v>
      </c>
      <c r="L103" s="19"/>
      <c r="M103" s="19"/>
      <c r="N103" s="60"/>
      <c r="O103" s="60"/>
    </row>
    <row r="104" spans="1:15" x14ac:dyDescent="0.3">
      <c r="B104" s="60"/>
      <c r="C104" s="61"/>
      <c r="D104" s="60"/>
      <c r="E104" s="60"/>
      <c r="F104" s="60"/>
      <c r="G104" s="60"/>
      <c r="H104" s="22"/>
      <c r="I104" s="22"/>
      <c r="J104" s="22"/>
      <c r="K104" s="22"/>
      <c r="L104" s="19"/>
      <c r="M104" s="19"/>
      <c r="N104" s="60"/>
      <c r="O104" s="60"/>
    </row>
    <row r="105" spans="1:15" x14ac:dyDescent="0.3">
      <c r="B105" s="60"/>
      <c r="C105" s="61"/>
      <c r="D105" s="60"/>
      <c r="E105" s="60"/>
      <c r="F105" s="60"/>
      <c r="G105" s="60"/>
      <c r="H105" s="22"/>
      <c r="I105" s="22"/>
      <c r="J105" s="22"/>
      <c r="K105" s="22"/>
      <c r="L105" s="19"/>
      <c r="M105" s="19"/>
      <c r="N105" s="60"/>
      <c r="O105" s="60"/>
    </row>
    <row r="106" spans="1:15" x14ac:dyDescent="0.3">
      <c r="B106" s="60"/>
      <c r="C106" s="61"/>
      <c r="D106" s="60"/>
      <c r="E106" s="60"/>
      <c r="F106" s="60"/>
      <c r="G106" s="60"/>
      <c r="H106" s="22"/>
      <c r="I106" s="22"/>
      <c r="J106" s="22"/>
      <c r="K106" s="22"/>
      <c r="L106" s="19"/>
      <c r="M106" s="19"/>
      <c r="N106" s="60"/>
      <c r="O106" s="60"/>
    </row>
    <row r="107" spans="1:15" ht="15" customHeight="1" x14ac:dyDescent="0.3"/>
    <row r="108" spans="1:15" ht="15" customHeight="1" x14ac:dyDescent="0.3">
      <c r="K108" s="81" t="s">
        <v>236</v>
      </c>
      <c r="L108" s="4"/>
      <c r="M108" s="81" t="s">
        <v>237</v>
      </c>
      <c r="N108" s="82"/>
    </row>
    <row r="109" spans="1:15" ht="15" customHeight="1" x14ac:dyDescent="0.3">
      <c r="K109" s="81" t="s">
        <v>238</v>
      </c>
      <c r="L109" s="83"/>
      <c r="M109" s="81" t="s">
        <v>239</v>
      </c>
      <c r="N109" s="84"/>
    </row>
    <row r="110" spans="1:15" ht="15" customHeight="1" x14ac:dyDescent="0.3">
      <c r="K110" s="81" t="s">
        <v>240</v>
      </c>
      <c r="L110" s="83"/>
      <c r="M110" s="81" t="s">
        <v>241</v>
      </c>
      <c r="N110" s="84"/>
    </row>
    <row r="111" spans="1:15" ht="15" customHeight="1" x14ac:dyDescent="0.3">
      <c r="K111" s="81" t="s">
        <v>242</v>
      </c>
      <c r="L111" s="83"/>
      <c r="M111" s="81" t="s">
        <v>243</v>
      </c>
      <c r="N111" s="84"/>
    </row>
    <row r="112" spans="1:15" ht="15" customHeight="1" x14ac:dyDescent="0.3">
      <c r="K112" s="81" t="s">
        <v>244</v>
      </c>
      <c r="L112" s="83"/>
      <c r="M112" s="83"/>
      <c r="N112" s="84"/>
    </row>
    <row r="113" spans="11:14" ht="15" customHeight="1" x14ac:dyDescent="0.3">
      <c r="K113" s="85"/>
      <c r="L113" s="83"/>
      <c r="M113" s="86"/>
      <c r="N113" s="82"/>
    </row>
  </sheetData>
  <mergeCells count="11">
    <mergeCell ref="H75:I75"/>
    <mergeCell ref="H7:I7"/>
    <mergeCell ref="H8:I8"/>
    <mergeCell ref="H60:I60"/>
    <mergeCell ref="B61:D61"/>
    <mergeCell ref="H61:I61"/>
    <mergeCell ref="B76:D76"/>
    <mergeCell ref="H76:I76"/>
    <mergeCell ref="H90:I90"/>
    <mergeCell ref="B91:D91"/>
    <mergeCell ref="H91:I9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4" orientation="landscape" r:id="rId1"/>
  <headerFooter>
    <oddFooter>&amp;R&amp;N / &amp;P</oddFooter>
  </headerFooter>
  <rowBreaks count="1" manualBreakCount="1">
    <brk id="59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GTGAMEN A</vt:lpstr>
      <vt:lpstr>'GTGAMEN A'!Nyomtatási_cím</vt:lpstr>
      <vt:lpstr>'GTGAMEN A'!Nyomtatási_terület</vt:lpstr>
    </vt:vector>
  </TitlesOfParts>
  <Company>Szent István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Péter</dc:creator>
  <cp:lastModifiedBy>Szalai Ferenc</cp:lastModifiedBy>
  <dcterms:created xsi:type="dcterms:W3CDTF">2017-03-21T12:18:54Z</dcterms:created>
  <dcterms:modified xsi:type="dcterms:W3CDTF">2022-11-13T10:09:19Z</dcterms:modified>
</cp:coreProperties>
</file>